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Franz\Documents\Sonja\TVD\Abrechnungen\"/>
    </mc:Choice>
  </mc:AlternateContent>
  <xr:revisionPtr revIDLastSave="0" documentId="13_ncr:1_{3AA4013A-E21E-4582-944B-B9F92B47001B}" xr6:coauthVersionLast="36" xr6:coauthVersionMax="43" xr10:uidLastSave="{00000000-0000-0000-0000-000000000000}"/>
  <bookViews>
    <workbookView xWindow="-120" yWindow="-120" windowWidth="24240" windowHeight="13080" xr2:uid="{00000000-000D-0000-FFFF-FFFF00000000}"/>
  </bookViews>
  <sheets>
    <sheet name="Abrechnung + Anwesenheitsliste" sheetId="1" r:id="rId1"/>
    <sheet name="Stundensätze" sheetId="5" state="hidden" r:id="rId2"/>
    <sheet name="Monate" sheetId="4" state="hidden" r:id="rId3"/>
    <sheet name="Abteilungstabelle" sheetId="6" state="hidden" r:id="rId4"/>
    <sheet name="Abteilung- Sport-Tabelle" sheetId="8" state="hidden" r:id="rId5"/>
  </sheets>
  <definedNames>
    <definedName name="_xlnm.Print_Area" localSheetId="0">'Abrechnung + Anwesenheitsliste'!$A$27:$S$108</definedName>
    <definedName name="T_Turnen">#REF!</definedName>
  </definedNames>
  <calcPr calcId="191029"/>
</workbook>
</file>

<file path=xl/calcChain.xml><?xml version="1.0" encoding="utf-8"?>
<calcChain xmlns="http://schemas.openxmlformats.org/spreadsheetml/2006/main">
  <c r="O74" i="1" l="1"/>
  <c r="F74" i="1"/>
  <c r="B44" i="1" l="1"/>
  <c r="A56" i="1"/>
  <c r="A54" i="1"/>
  <c r="A52" i="1"/>
  <c r="F58" i="1" l="1"/>
  <c r="C58" i="1"/>
  <c r="G56" i="1" s="1"/>
  <c r="T79" i="1"/>
  <c r="T104" i="1"/>
  <c r="T103" i="1"/>
  <c r="O109" i="1"/>
  <c r="N109" i="1"/>
  <c r="M10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5" i="1"/>
  <c r="T106" i="1"/>
  <c r="T107" i="1"/>
  <c r="T108" i="1"/>
  <c r="H109" i="1"/>
  <c r="I109" i="1"/>
  <c r="J109" i="1"/>
  <c r="K109" i="1"/>
  <c r="L109" i="1"/>
  <c r="P109" i="1"/>
  <c r="Q109" i="1"/>
  <c r="R109" i="1"/>
  <c r="S109" i="1"/>
  <c r="G109" i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G58" i="1" l="1"/>
</calcChain>
</file>

<file path=xl/sharedStrings.xml><?xml version="1.0" encoding="utf-8"?>
<sst xmlns="http://schemas.openxmlformats.org/spreadsheetml/2006/main" count="195" uniqueCount="166">
  <si>
    <t>Name</t>
  </si>
  <si>
    <t>Vorname</t>
  </si>
  <si>
    <t>Liste der Teilnehmer an den Übungsstunden der Gruppe:</t>
  </si>
  <si>
    <t>Mitgl.-Nr.</t>
  </si>
  <si>
    <t>x</t>
  </si>
  <si>
    <t>mobil</t>
  </si>
  <si>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</si>
  <si>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</si>
  <si>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</si>
  <si>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</si>
  <si>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</si>
  <si>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</si>
  <si>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</si>
  <si>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</si>
  <si>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</si>
  <si>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</si>
  <si>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</si>
  <si>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</si>
  <si>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</si>
  <si>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</si>
  <si>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Anzahl Stunden</t>
  </si>
  <si>
    <t>Stundensatz</t>
  </si>
  <si>
    <t>C-Lizenz</t>
  </si>
  <si>
    <t>B-Lizenz</t>
  </si>
  <si>
    <t>Kurs</t>
  </si>
  <si>
    <t>Sondervereinbarung</t>
  </si>
  <si>
    <t>ÜL ohne Lizenz</t>
  </si>
  <si>
    <t>Quartal</t>
  </si>
  <si>
    <t>I. Quartal</t>
  </si>
  <si>
    <t>II. Quartal</t>
  </si>
  <si>
    <t>III. Quartal</t>
  </si>
  <si>
    <t>IV. Quartal</t>
  </si>
  <si>
    <t>Abteilungsübergreifend</t>
  </si>
  <si>
    <t>Patrick Meik</t>
  </si>
  <si>
    <t>Kampfsport</t>
  </si>
  <si>
    <t>Wassersport</t>
  </si>
  <si>
    <t>Wandern + Boule</t>
  </si>
  <si>
    <t>Gesundheits- und Rehasport</t>
  </si>
  <si>
    <t>Anke Ponath</t>
  </si>
  <si>
    <t>Fitness + Dance</t>
  </si>
  <si>
    <t>Steffen Wink</t>
  </si>
  <si>
    <t>Turnen- und Leichtathletik</t>
  </si>
  <si>
    <t>Keine Abteilung</t>
  </si>
  <si>
    <t>Boule</t>
  </si>
  <si>
    <t>Sparte</t>
  </si>
  <si>
    <t>Name des Übungsleiters</t>
  </si>
  <si>
    <t>Sport / Kurs</t>
  </si>
  <si>
    <t>Eltern-Kind-Turnen</t>
  </si>
  <si>
    <t>Kinderturnen</t>
  </si>
  <si>
    <t>Knuddel Dich fit</t>
  </si>
  <si>
    <t>Rhytmische Sportgymnastik</t>
  </si>
  <si>
    <t>Windel-Turner</t>
  </si>
  <si>
    <t>Indoorsoccer</t>
  </si>
  <si>
    <t>Step-Aerobic</t>
  </si>
  <si>
    <t>Damengymnastik</t>
  </si>
  <si>
    <t>Fit in die Woche</t>
  </si>
  <si>
    <t>Seniorengymnastik</t>
  </si>
  <si>
    <t>Skigymnastik</t>
  </si>
  <si>
    <t>Zumba</t>
  </si>
  <si>
    <t>Aroha</t>
  </si>
  <si>
    <t>Pilates</t>
  </si>
  <si>
    <t>Wirbelsäulengymnastik</t>
  </si>
  <si>
    <t>Yoga</t>
  </si>
  <si>
    <t>(bitte in 4er-Schritten)</t>
  </si>
  <si>
    <t>Farblegende:</t>
  </si>
  <si>
    <t>Auswahlfeld</t>
  </si>
  <si>
    <t>Datum</t>
  </si>
  <si>
    <t>Unterschrift Übungsleiter</t>
  </si>
  <si>
    <t>Unterschrift Geschäftstelle</t>
  </si>
  <si>
    <t>geprüft:</t>
  </si>
  <si>
    <t>Radtreff</t>
  </si>
  <si>
    <t>Lauftreff</t>
  </si>
  <si>
    <t>Walking</t>
  </si>
  <si>
    <t>SmoveyWALK</t>
  </si>
  <si>
    <t>Tagespauschale</t>
  </si>
  <si>
    <r>
      <t>Übungsleiter-Quartals-Abrechnung</t>
    </r>
    <r>
      <rPr>
        <b/>
        <sz val="14"/>
        <color rgb="FFFF0000"/>
        <rFont val="Arial"/>
        <family val="2"/>
      </rPr>
      <t xml:space="preserve"> </t>
    </r>
  </si>
  <si>
    <t>Liebe Übungsleiter,</t>
  </si>
  <si>
    <t>wesentliche Dinge:</t>
  </si>
  <si>
    <t>Fehlende Informationen in den Auswahlbutton bitte zur Anpassung der Datei aufgeben.</t>
  </si>
  <si>
    <t>Auch bei Verzicht auf die Übungsleiter-Zahlung ist es erforderlich, dass die Anwesenheitsliste quartalsmässig abgegeben wird.</t>
  </si>
  <si>
    <t>Die Datei ist geschützt, grüne Felder sind überschreibbar, blaue Felder sind mit Auswahlbutton hinterlegt.</t>
  </si>
  <si>
    <t xml:space="preserve">Dieser Teil der Datei wird nicht mit ausgedruckt. </t>
  </si>
  <si>
    <t>•</t>
  </si>
  <si>
    <t>beginnend ab 1.1.2019 bitten wir Euch nur noch diese Form der Übungsleiter-Abrechnung und Anwesenheitsliste zu nutzen. Wir haben uns bemüht, diese so einfach und komfortabel wie möglich zu gestalten. Gern nehmen wir Hinweise zur weiteren Verbesserung entgegen.</t>
  </si>
  <si>
    <t>Fehlende Mitgliedsnummern sind bis zur dritten Stunde bei der Geschäftsstelle abzufragen.</t>
  </si>
  <si>
    <t>Übungsleiter, die sich die Stunden abwechselnd teilen, geben jeweils für sich eine Abrechnung mit Liste ab.</t>
  </si>
  <si>
    <t>Die Bankverbindung ist bei jeder Abrechnung anzugeben.</t>
  </si>
  <si>
    <t>Ich verzichte auf die Erstattung in Geld und spende den ausgewiesenen Betrag. Hierfür erhalte ich eine Spendenbescheinigung.</t>
  </si>
  <si>
    <t>Vertretungsstunden sind separat vom ausführenden Übungsleiter einzureichen.</t>
  </si>
  <si>
    <t xml:space="preserve">IBAN </t>
  </si>
  <si>
    <t>Blanko</t>
  </si>
  <si>
    <t>_nicht enthalten_</t>
  </si>
  <si>
    <t>x 
Stundensatz:</t>
  </si>
  <si>
    <t>E-Mail</t>
  </si>
  <si>
    <t>Datum angeben</t>
  </si>
  <si>
    <t>Men's Afterwork Fitness</t>
  </si>
  <si>
    <t>Wir bedanken uns für das freundliche Kreuz zur Spende der Übungsleiter-Vergütung, hierfür stellen wir eine Spendenbescheinigung aus.</t>
  </si>
  <si>
    <t>freies Eingabefeld</t>
  </si>
  <si>
    <t>Jahr</t>
  </si>
  <si>
    <t>Abrechnungsjahr</t>
  </si>
  <si>
    <t>DE12 3456 7890 1234 5678 90</t>
  </si>
  <si>
    <t>Max Muster</t>
  </si>
  <si>
    <t xml:space="preserve">ggfls vom Übungsleiter </t>
  </si>
  <si>
    <t>abweichender Kontoinhaber</t>
  </si>
  <si>
    <t>Sportabzeichen</t>
  </si>
  <si>
    <t>Ganztagswandern</t>
  </si>
  <si>
    <t>Seniorenwandern</t>
  </si>
  <si>
    <t>Osteroporose Prävention</t>
  </si>
  <si>
    <t>Bauch Beine Po</t>
  </si>
  <si>
    <t>Bodytoning</t>
  </si>
  <si>
    <t>Hot Iron</t>
  </si>
  <si>
    <t>Krafttraining</t>
  </si>
  <si>
    <t>Badminton</t>
  </si>
  <si>
    <t>Training</t>
  </si>
  <si>
    <t>Grundtauchschein</t>
  </si>
  <si>
    <t>Abteilungsparte</t>
  </si>
  <si>
    <t>Sollte aus besonderen Gründen diese Datei / Formular nicht genutzt werden können, so bitten wir um Abstimmung mit dem Sportvorstand.</t>
  </si>
  <si>
    <t>ÜL mit Rechnungsstellung nutzen lediglich die Anwesenheitsliste.</t>
  </si>
  <si>
    <t>TL_Turnen</t>
  </si>
  <si>
    <t>TL_Leichtathletik</t>
  </si>
  <si>
    <t>TL_Ringtennis</t>
  </si>
  <si>
    <t>WS_Schwimmen</t>
  </si>
  <si>
    <t>WS_Sporttauchen</t>
  </si>
  <si>
    <t>KS_Kampfsport</t>
  </si>
  <si>
    <t>GR_Gesundheitssport</t>
  </si>
  <si>
    <t>Die Anwesenheitsliste ist für 30 Teilnehmer angelegt, sollten mehr Teilnehmer gelistet werden, bitte ein Folgeblatt verwenden</t>
  </si>
  <si>
    <t>ÜL mit abweichender Stundensatzregelung setzen den vereinbarten Betrag manuell in das gelbe freie Textfeld (erscheint automatisch bei "Sondervereinbarung") ein.</t>
  </si>
  <si>
    <t>ÜL ohne Excel können die pdf-Version verwenden.</t>
  </si>
  <si>
    <t>Der Übungsleiter bestätigt mit seiner Unterschrift, dass der Freibetrag nach § 3 Nr. 26 EStG nur bei diesem Vertragsverhältnis berücksichtigt wird bzw. sofern er in anderen Arbeitsverhältnissen den Freibetrag nach § 3 Nr. 26 EStG in Anspruch nimmt, sich die Höhe der aus allen Arbeitsverhältnissen resultierenden Einkünfte sich innerhalb der Freigrenze bewegt. </t>
  </si>
  <si>
    <t>Es erfolgt ausschliesslich eine Abrechnung über das jeweilige Quartal.</t>
  </si>
  <si>
    <t>Übungsleitervergütungen sind insgesamt nur einmal pro Jahr bis zum Höchstbetrag von 
€ 3000,00 von der Einkommenssteuer und Sozialversicherung befreit. </t>
  </si>
  <si>
    <t>(einzureichen bis zum 5. des dem Quartal folgenden Monats)</t>
  </si>
  <si>
    <t>Geräteturnen</t>
  </si>
  <si>
    <t>Aktiv und Mobil bis 100</t>
  </si>
  <si>
    <t>Fit for Fun</t>
  </si>
  <si>
    <t>TRX</t>
  </si>
  <si>
    <t>Anfängerschwimmen</t>
  </si>
  <si>
    <t>Wassergewöhnung</t>
  </si>
  <si>
    <t>Aquafitness</t>
  </si>
  <si>
    <t>Taekwondo Kinder</t>
  </si>
  <si>
    <t>Taekwondo Erwachsene</t>
  </si>
  <si>
    <t>QiGong</t>
  </si>
  <si>
    <t>Fit Forever</t>
  </si>
  <si>
    <t>Helfer</t>
  </si>
  <si>
    <t>Sportassistent</t>
  </si>
  <si>
    <t>Helfer mit ÜL-Lizenz</t>
  </si>
  <si>
    <t>A-Lizenz</t>
  </si>
  <si>
    <t>Ski</t>
  </si>
  <si>
    <t>Bernhard Walbrecht</t>
  </si>
  <si>
    <t>N.N.</t>
  </si>
  <si>
    <t>Rücken Fit</t>
  </si>
  <si>
    <t>Pia Elfert</t>
  </si>
  <si>
    <t>MiniDancer</t>
  </si>
  <si>
    <t>Leichtathlektik</t>
  </si>
  <si>
    <t>Ringtennis</t>
  </si>
  <si>
    <t>Fitness Herren Ü60</t>
  </si>
  <si>
    <t>Abzeichentraining</t>
  </si>
  <si>
    <t>WB_Wandern_Boule</t>
  </si>
  <si>
    <t>Bew., Balance, Entspg.</t>
  </si>
  <si>
    <t>Abgabe der Abrechnung bis zum 5. des dem Quartal folgenden Monats.</t>
  </si>
  <si>
    <t>Die Anwesenheitsliste kann auf der Rückseite oder auf einem separaten Blatt abgebildet werden, wenn die Liste nicht in Yolawo gepflegt und abgehakt wird.</t>
  </si>
  <si>
    <r>
      <t xml:space="preserve">   Das Formular kann entweder </t>
    </r>
    <r>
      <rPr>
        <b/>
        <sz val="14"/>
        <rFont val="Arial"/>
        <family val="2"/>
      </rPr>
      <t>per Mail oder ausgedruckt</t>
    </r>
    <r>
      <rPr>
        <sz val="14"/>
        <rFont val="Arial"/>
        <family val="2"/>
      </rPr>
      <t xml:space="preserve"> eingereicht werden.</t>
    </r>
  </si>
  <si>
    <t>Die Liste muss nur geführt werden, wenn dies nicht über Yolawo erfolgt (inkl. CheckIn)</t>
  </si>
  <si>
    <r>
      <rPr>
        <b/>
        <sz val="12"/>
        <color rgb="FFFF0000"/>
        <rFont val="Arial"/>
        <family val="2"/>
      </rPr>
      <t>Die Mitgliedsnummer ist bis spätestens zur dritten Stunde bei der Geschäftsstelle abzufragen</t>
    </r>
    <r>
      <rPr>
        <sz val="12"/>
        <color rgb="FFFF0000"/>
        <rFont val="Arial"/>
        <family val="2"/>
      </rPr>
      <t xml:space="preserve">. Die Anwesenheitsliste ist unabhängig von der Anzahl der eingetragenen Stunden sofort nach Abschluß des Quartals zu schließen und mit der Übungsleiter- bzw. Honorar-Abrechnung der Geschäftsstelle bis Mitte des Folgemonats einzureichen. </t>
    </r>
  </si>
  <si>
    <t>FD_Gymnastik/Outdoor</t>
  </si>
  <si>
    <t>FD_Fitness/Dance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</si>
</sst>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\ mm/"/>
    <numFmt numFmtId="165" formatCode="dd/mm/yy;@"/>
  </numFmts>
  <fonts count="21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000000"/>
      <name val="Helvetica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00B05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0" fontId="6" fillId="0" borderId="0" xfId="1" applyBorder="1" applyAlignment="1" applyProtection="1"/>
    <xf numFmtId="0" fontId="5" fillId="0" borderId="0" xfId="0" applyFont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2" fillId="0" borderId="10" xfId="0" applyFont="1" applyBorder="1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/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44" fontId="0" fillId="0" borderId="0" xfId="2" applyFont="1"/>
    <xf numFmtId="0" fontId="1" fillId="0" borderId="0" xfId="3"/>
    <xf numFmtId="0" fontId="1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2" fillId="0" borderId="0" xfId="0" applyFont="1"/>
    <xf numFmtId="0" fontId="9" fillId="0" borderId="17" xfId="0" applyFont="1" applyBorder="1"/>
    <xf numFmtId="0" fontId="2" fillId="0" borderId="0" xfId="0" applyFont="1" applyBorder="1" applyAlignment="1">
      <alignment horizontal="center"/>
    </xf>
    <xf numFmtId="0" fontId="0" fillId="5" borderId="0" xfId="0" applyFill="1"/>
    <xf numFmtId="0" fontId="2" fillId="5" borderId="0" xfId="0" applyFont="1" applyFill="1" applyAlignment="1">
      <alignment horizontal="center"/>
    </xf>
    <xf numFmtId="0" fontId="8" fillId="3" borderId="23" xfId="0" applyFont="1" applyFill="1" applyBorder="1" applyAlignment="1" applyProtection="1">
      <alignment horizontal="center"/>
      <protection locked="0"/>
    </xf>
    <xf numFmtId="0" fontId="9" fillId="0" borderId="21" xfId="0" applyFont="1" applyBorder="1"/>
    <xf numFmtId="0" fontId="9" fillId="0" borderId="19" xfId="0" applyFont="1" applyBorder="1"/>
    <xf numFmtId="0" fontId="9" fillId="0" borderId="25" xfId="0" applyFont="1" applyBorder="1"/>
    <xf numFmtId="0" fontId="8" fillId="0" borderId="0" xfId="0" applyFont="1" applyAlignment="1">
      <alignment vertical="center" wrapText="1"/>
    </xf>
    <xf numFmtId="0" fontId="0" fillId="0" borderId="17" xfId="0" applyBorder="1"/>
    <xf numFmtId="0" fontId="0" fillId="0" borderId="24" xfId="0" applyBorder="1"/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24" xfId="0" applyFont="1" applyBorder="1" applyAlignment="1">
      <alignment horizontal="right" indent="1"/>
    </xf>
    <xf numFmtId="0" fontId="8" fillId="0" borderId="0" xfId="0" applyFont="1" applyBorder="1" applyAlignment="1">
      <alignment horizontal="right" indent="1"/>
    </xf>
    <xf numFmtId="0" fontId="8" fillId="0" borderId="25" xfId="0" applyFont="1" applyBorder="1" applyAlignment="1">
      <alignment horizontal="right" indent="1"/>
    </xf>
    <xf numFmtId="0" fontId="9" fillId="0" borderId="0" xfId="0" applyFont="1" applyProtection="1"/>
    <xf numFmtId="0" fontId="8" fillId="0" borderId="0" xfId="0" applyFont="1" applyAlignment="1" applyProtection="1">
      <alignment horizontal="center"/>
    </xf>
    <xf numFmtId="165" fontId="4" fillId="0" borderId="0" xfId="0" applyNumberFormat="1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21" xfId="0" applyFont="1" applyBorder="1" applyAlignment="1">
      <alignment horizontal="right" vertical="center" indent="1"/>
    </xf>
    <xf numFmtId="0" fontId="11" fillId="0" borderId="25" xfId="0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5" xfId="1" applyFont="1" applyBorder="1" applyAlignment="1" applyProtection="1">
      <alignment horizontal="left" vertical="center" indent="1"/>
      <protection locked="0"/>
    </xf>
    <xf numFmtId="0" fontId="0" fillId="0" borderId="8" xfId="0" applyFill="1" applyBorder="1" applyAlignment="1" applyProtection="1">
      <alignment horizontal="left" vertical="center" indent="1"/>
      <protection locked="0"/>
    </xf>
    <xf numFmtId="0" fontId="6" fillId="0" borderId="8" xfId="1" applyFill="1" applyBorder="1" applyAlignment="1" applyProtection="1">
      <alignment horizontal="left" vertical="center" indent="1"/>
      <protection locked="0"/>
    </xf>
    <xf numFmtId="0" fontId="0" fillId="0" borderId="2" xfId="0" applyFill="1" applyBorder="1" applyAlignment="1" applyProtection="1">
      <alignment horizontal="left" vertical="center" indent="1"/>
      <protection locked="0"/>
    </xf>
    <xf numFmtId="0" fontId="6" fillId="0" borderId="2" xfId="1" applyFill="1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inden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5" fillId="4" borderId="0" xfId="0" applyFont="1" applyFill="1"/>
    <xf numFmtId="0" fontId="17" fillId="5" borderId="0" xfId="0" applyFont="1" applyFill="1" applyAlignment="1">
      <alignment horizontal="left" indent="3"/>
    </xf>
    <xf numFmtId="0" fontId="4" fillId="5" borderId="0" xfId="0" applyFont="1" applyFill="1" applyAlignment="1">
      <alignment horizontal="left" indent="3"/>
    </xf>
    <xf numFmtId="0" fontId="17" fillId="0" borderId="0" xfId="0" applyFont="1"/>
    <xf numFmtId="0" fontId="15" fillId="5" borderId="0" xfId="0" applyFont="1" applyFill="1" applyAlignment="1">
      <alignment horizontal="left" indent="3"/>
    </xf>
    <xf numFmtId="0" fontId="17" fillId="5" borderId="0" xfId="0" applyFont="1" applyFill="1" applyAlignment="1">
      <alignment horizontal="left" indent="1"/>
    </xf>
    <xf numFmtId="0" fontId="18" fillId="5" borderId="0" xfId="0" applyFont="1" applyFill="1" applyAlignment="1">
      <alignment horizontal="left" indent="3"/>
    </xf>
    <xf numFmtId="0" fontId="20" fillId="0" borderId="0" xfId="0" applyFont="1" applyAlignment="1">
      <alignment vertical="center" wrapText="1"/>
    </xf>
    <xf numFmtId="0" fontId="0" fillId="3" borderId="22" xfId="0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left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4" xfId="0" applyNumberFormat="1" applyFont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horizontal="center" vertical="center"/>
    </xf>
    <xf numFmtId="0" fontId="9" fillId="0" borderId="24" xfId="0" applyFont="1" applyBorder="1" applyAlignment="1">
      <alignment horizontal="center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0" fontId="17" fillId="5" borderId="0" xfId="0" applyFont="1" applyFill="1" applyAlignment="1">
      <alignment horizontal="left" wrapText="1" indent="3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/>
      <protection locked="0"/>
    </xf>
    <xf numFmtId="0" fontId="9" fillId="3" borderId="22" xfId="0" applyFont="1" applyFill="1" applyBorder="1" applyAlignment="1" applyProtection="1">
      <alignment horizontal="center"/>
      <protection locked="0"/>
    </xf>
    <xf numFmtId="0" fontId="9" fillId="3" borderId="24" xfId="0" applyFont="1" applyFill="1" applyBorder="1" applyAlignment="1" applyProtection="1">
      <alignment horizontal="center"/>
      <protection locked="0"/>
    </xf>
    <xf numFmtId="0" fontId="9" fillId="3" borderId="18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9" fillId="3" borderId="20" xfId="0" applyFont="1" applyFill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8" fillId="0" borderId="13" xfId="0" applyFont="1" applyBorder="1" applyAlignment="1">
      <alignment horizontal="right" vertical="center" indent="1"/>
    </xf>
    <xf numFmtId="0" fontId="8" fillId="0" borderId="14" xfId="0" applyFont="1" applyBorder="1" applyAlignment="1">
      <alignment horizontal="right" vertical="center" indent="1"/>
    </xf>
    <xf numFmtId="0" fontId="9" fillId="3" borderId="14" xfId="0" quotePrefix="1" applyFont="1" applyFill="1" applyBorder="1" applyAlignment="1" applyProtection="1">
      <alignment horizontal="center" vertical="center"/>
      <protection locked="0"/>
    </xf>
    <xf numFmtId="44" fontId="9" fillId="0" borderId="0" xfId="2" applyFont="1" applyBorder="1" applyAlignment="1" applyProtection="1">
      <alignment horizontal="center" vertical="center"/>
      <protection locked="0"/>
    </xf>
    <xf numFmtId="44" fontId="9" fillId="0" borderId="20" xfId="2" applyFont="1" applyBorder="1" applyAlignment="1" applyProtection="1">
      <alignment horizontal="center" vertical="center"/>
      <protection locked="0"/>
    </xf>
    <xf numFmtId="44" fontId="9" fillId="0" borderId="25" xfId="2" applyFont="1" applyBorder="1" applyAlignment="1" applyProtection="1">
      <alignment horizontal="center" vertical="center"/>
      <protection locked="0"/>
    </xf>
    <xf numFmtId="44" fontId="9" fillId="0" borderId="22" xfId="2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3" fontId="9" fillId="2" borderId="24" xfId="0" applyNumberFormat="1" applyFont="1" applyFill="1" applyBorder="1" applyAlignment="1" applyProtection="1">
      <alignment horizontal="center" vertical="center"/>
      <protection locked="0"/>
    </xf>
    <xf numFmtId="3" fontId="9" fillId="2" borderId="18" xfId="0" applyNumberFormat="1" applyFont="1" applyFill="1" applyBorder="1" applyAlignment="1" applyProtection="1">
      <alignment horizontal="center" vertical="center"/>
      <protection locked="0"/>
    </xf>
    <xf numFmtId="3" fontId="9" fillId="2" borderId="25" xfId="0" applyNumberFormat="1" applyFont="1" applyFill="1" applyBorder="1" applyAlignment="1" applyProtection="1">
      <alignment horizontal="center" vertical="center"/>
      <protection locked="0"/>
    </xf>
    <xf numFmtId="3" fontId="9" fillId="2" borderId="22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/>
    </xf>
    <xf numFmtId="0" fontId="9" fillId="5" borderId="17" xfId="0" applyFont="1" applyFill="1" applyBorder="1" applyAlignment="1">
      <alignment horizontal="left" vertical="center" wrapText="1" indent="1"/>
    </xf>
    <xf numFmtId="0" fontId="9" fillId="5" borderId="24" xfId="0" applyFont="1" applyFill="1" applyBorder="1" applyAlignment="1">
      <alignment horizontal="left" vertical="center" wrapText="1" indent="1"/>
    </xf>
    <xf numFmtId="0" fontId="9" fillId="5" borderId="18" xfId="0" applyFont="1" applyFill="1" applyBorder="1" applyAlignment="1">
      <alignment horizontal="left" vertical="center" wrapText="1" indent="1"/>
    </xf>
    <xf numFmtId="0" fontId="9" fillId="5" borderId="21" xfId="0" applyFont="1" applyFill="1" applyBorder="1" applyAlignment="1">
      <alignment horizontal="left" vertical="center" wrapText="1" indent="1"/>
    </xf>
    <xf numFmtId="0" fontId="9" fillId="5" borderId="25" xfId="0" applyFont="1" applyFill="1" applyBorder="1" applyAlignment="1">
      <alignment horizontal="left" vertical="center" wrapText="1" indent="1"/>
    </xf>
    <xf numFmtId="0" fontId="9" fillId="5" borderId="22" xfId="0" applyFont="1" applyFill="1" applyBorder="1" applyAlignment="1">
      <alignment horizontal="left" vertical="center" wrapText="1" indent="1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44" fontId="9" fillId="0" borderId="24" xfId="0" applyNumberFormat="1" applyFont="1" applyBorder="1" applyAlignment="1">
      <alignment horizontal="center" vertical="center"/>
    </xf>
    <xf numFmtId="44" fontId="9" fillId="0" borderId="18" xfId="0" applyNumberFormat="1" applyFont="1" applyBorder="1" applyAlignment="1">
      <alignment horizontal="center" vertical="center"/>
    </xf>
    <xf numFmtId="44" fontId="9" fillId="0" borderId="25" xfId="0" applyNumberFormat="1" applyFont="1" applyBorder="1" applyAlignment="1">
      <alignment horizontal="center" vertical="center"/>
    </xf>
    <xf numFmtId="44" fontId="9" fillId="0" borderId="22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right" vertical="center" indent="1"/>
    </xf>
    <xf numFmtId="0" fontId="11" fillId="0" borderId="25" xfId="0" applyFont="1" applyBorder="1" applyAlignment="1">
      <alignment horizontal="right" vertical="center" inden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44" fontId="9" fillId="0" borderId="24" xfId="2" applyFont="1" applyBorder="1" applyAlignment="1" applyProtection="1">
      <alignment horizontal="center" vertical="center"/>
      <protection locked="0"/>
    </xf>
    <xf numFmtId="0" fontId="19" fillId="5" borderId="19" xfId="0" applyFont="1" applyFill="1" applyBorder="1" applyAlignment="1">
      <alignment horizontal="left" vertical="center" wrapText="1" indent="1"/>
    </xf>
    <xf numFmtId="0" fontId="19" fillId="5" borderId="0" xfId="0" applyFont="1" applyFill="1" applyBorder="1" applyAlignment="1">
      <alignment horizontal="left" vertical="center" wrapText="1" indent="1"/>
    </xf>
    <xf numFmtId="0" fontId="19" fillId="5" borderId="20" xfId="0" applyFont="1" applyFill="1" applyBorder="1" applyAlignment="1">
      <alignment horizontal="left" vertical="center" wrapText="1" indent="1"/>
    </xf>
    <xf numFmtId="0" fontId="19" fillId="5" borderId="21" xfId="0" applyFont="1" applyFill="1" applyBorder="1" applyAlignment="1">
      <alignment horizontal="left" vertical="center" wrapText="1" indent="1"/>
    </xf>
    <xf numFmtId="0" fontId="19" fillId="5" borderId="25" xfId="0" applyFont="1" applyFill="1" applyBorder="1" applyAlignment="1">
      <alignment horizontal="left" vertical="center" wrapText="1" indent="1"/>
    </xf>
    <xf numFmtId="0" fontId="19" fillId="5" borderId="22" xfId="0" applyFont="1" applyFill="1" applyBorder="1" applyAlignment="1">
      <alignment horizontal="left" vertical="center" wrapText="1" indent="1"/>
    </xf>
    <xf numFmtId="44" fontId="9" fillId="0" borderId="24" xfId="2" applyFont="1" applyBorder="1" applyAlignment="1">
      <alignment horizontal="center" vertical="center"/>
    </xf>
    <xf numFmtId="44" fontId="9" fillId="0" borderId="25" xfId="2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 indent="1"/>
    </xf>
    <xf numFmtId="0" fontId="9" fillId="0" borderId="24" xfId="0" applyFont="1" applyBorder="1" applyAlignment="1">
      <alignment horizontal="right" vertical="center" indent="1"/>
    </xf>
    <xf numFmtId="0" fontId="9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19" fillId="5" borderId="17" xfId="0" applyFont="1" applyFill="1" applyBorder="1" applyAlignment="1">
      <alignment horizontal="left" vertical="center" wrapText="1" indent="1"/>
    </xf>
    <xf numFmtId="0" fontId="19" fillId="5" borderId="24" xfId="0" applyFont="1" applyFill="1" applyBorder="1" applyAlignment="1">
      <alignment horizontal="left" vertical="center" wrapText="1" indent="1"/>
    </xf>
    <xf numFmtId="0" fontId="19" fillId="5" borderId="18" xfId="0" applyFont="1" applyFill="1" applyBorder="1" applyAlignment="1">
      <alignment horizontal="left" vertical="center" wrapText="1" indent="1"/>
    </xf>
    <xf numFmtId="44" fontId="8" fillId="0" borderId="24" xfId="2" applyFont="1" applyBorder="1" applyAlignment="1">
      <alignment horizontal="center" vertical="center"/>
    </xf>
    <xf numFmtId="44" fontId="8" fillId="0" borderId="18" xfId="2" applyFont="1" applyBorder="1" applyAlignment="1">
      <alignment horizontal="center" vertical="center"/>
    </xf>
    <xf numFmtId="44" fontId="8" fillId="0" borderId="25" xfId="2" applyFont="1" applyBorder="1" applyAlignment="1">
      <alignment horizontal="center" vertical="center"/>
    </xf>
    <xf numFmtId="44" fontId="8" fillId="0" borderId="22" xfId="2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</cellXfs>
  <cellStyles count="4">
    <cellStyle name="Link" xfId="1" builtinId="8"/>
    <cellStyle name="Standard" xfId="0" builtinId="0"/>
    <cellStyle name="Standard 2" xfId="3" xr:uid="{00000000-0005-0000-0000-000002000000}"/>
    <cellStyle name="Währung" xfId="2" builtinId="4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2" tint="-9.9978637043366805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947530</xdr:colOff>
      <xdr:row>25</xdr:row>
      <xdr:rowOff>177800</xdr:rowOff>
    </xdr:from>
    <xdr:to>
      <xdr:col>18</xdr:col>
      <xdr:colOff>741520</xdr:colOff>
      <xdr:row>31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79F5CFC-2676-E942-AEAE-09A59E126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530" y="6350000"/>
          <a:ext cx="6966950" cy="1244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337D866-C3C9-5348-B1C2-D9DE16CA1768}" name="TL_Turnen" displayName="TL_Turnen" ref="A1:A8" totalsRowShown="0" headerRowDxfId="9">
  <autoFilter ref="A1:A8" xr:uid="{7E26FC0F-2DBB-6C46-BCE0-C608F3FF4D80}"/>
  <sortState ref="A2:A8">
    <sortCondition ref="A1:A8"/>
  </sortState>
  <tableColumns count="1">
    <tableColumn id="1" xr3:uid="{A6D36B69-C303-F441-914F-A21879AA60D3}" name="TL_Turnen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C4630B3-F6EC-1544-9BAE-821B22B47637}" name="KS_Kampfsport" displayName="KS_Kampfsport" ref="J1:J4" totalsRowShown="0" headerRowDxfId="0">
  <autoFilter ref="J1:J4" xr:uid="{84492804-37C5-6A45-A8BD-6374BFF3EB74}"/>
  <sortState ref="J2:J4">
    <sortCondition ref="J1:J4"/>
  </sortState>
  <tableColumns count="1">
    <tableColumn id="1" xr3:uid="{C3D3AB24-465D-F045-9800-8F44AA2D5C2B}" name="KS_Kampfspor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E989214-393E-4843-B0DE-379838CBFEB8}" name="TL_Leichtathletik" displayName="TL_Leichtathletik" ref="B1:B4" totalsRowShown="0" headerRowDxfId="8">
  <autoFilter ref="B1:B4" xr:uid="{72290B50-7520-FE4C-B482-785080D00A93}"/>
  <sortState ref="B2:B4">
    <sortCondition ref="B1:B4"/>
  </sortState>
  <tableColumns count="1">
    <tableColumn id="1" xr3:uid="{15F197AA-683B-0B41-8674-4B588CA928C0}" name="TL_Leichtathleti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67DFDE7-70BF-A84D-9E03-607A29E9E166}" name="TL_Ringtennis" displayName="TL_Ringtennis" ref="C1:C3" totalsRowShown="0" headerRowDxfId="7">
  <autoFilter ref="C1:C3" xr:uid="{4149C78C-D346-6145-A22D-8D1CEB2EB524}"/>
  <sortState ref="C2:C3">
    <sortCondition ref="C1:C3"/>
  </sortState>
  <tableColumns count="1">
    <tableColumn id="1" xr3:uid="{E35A4AED-C59C-BE45-A1A8-7E9A7F9C8C46}" name="TL_Ringtenni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55870E0-F134-1E4B-842B-164221DE37DD}" name="FD_Fitness" displayName="FD_Fitness" ref="D1:D10" totalsRowShown="0" headerRowDxfId="6">
  <autoFilter ref="D1:D10" xr:uid="{AC6592CC-CF7B-6340-9116-A452F7929D84}"/>
  <sortState ref="D2:D10">
    <sortCondition ref="D1:D10"/>
  </sortState>
  <tableColumns count="1">
    <tableColumn id="1" xr3:uid="{41AD2169-A53F-4244-BA1E-2886C321F9D0}" name="FD_Fitness/Danc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BF01C2D-C52E-5D4B-B109-555A23DB6025}" name="FD_Gymnastik" displayName="FD_Gymnastik" ref="E1:E15" totalsRowShown="0" headerRowDxfId="5">
  <autoFilter ref="E1:E15" xr:uid="{B712CC58-FB33-434D-9CEF-F3EA3A9C1595}"/>
  <sortState ref="E2:E15">
    <sortCondition ref="E1:E15"/>
  </sortState>
  <tableColumns count="1">
    <tableColumn id="1" xr3:uid="{DDD3E758-E765-4F43-B3AF-EC7B56D748D0}" name="FD_Gymnastik/Outdoo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A82DFD1-B6B6-CF42-AF0E-CD04317874D8}" name="GR_Gesundheitssport" displayName="GR_Gesundheitssport" ref="F1:F12" totalsRowShown="0" headerRowDxfId="4">
  <autoFilter ref="F1:F12" xr:uid="{02A6F985-A1C1-7A4B-9B1E-BE73DBF80F9B}"/>
  <sortState ref="F2:F12">
    <sortCondition ref="F1:F12"/>
  </sortState>
  <tableColumns count="1">
    <tableColumn id="1" xr3:uid="{3E9FED78-CAA6-6848-AEF3-4A0794D0E5B0}" name="GR_Gesundheitsspor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FD691DD-AE3F-2B4B-9F07-606859885E34}" name="WB_Wandern" displayName="WB_Wandern" ref="G1:G5" totalsRowShown="0" headerRowDxfId="3">
  <autoFilter ref="G1:G5" xr:uid="{B5E50190-3D15-C343-B4A3-A3C9ABCA4115}"/>
  <sortState ref="G2:G5">
    <sortCondition ref="G1:G5"/>
  </sortState>
  <tableColumns count="1">
    <tableColumn id="1" xr3:uid="{FAC57649-E20E-6F4F-9576-5DF2C55868DB}" name="WB_Wandern_Boul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D2CE33D-88BA-0348-86B1-A62EC947F961}" name="WS_Schwimmen" displayName="WS_Schwimmen" ref="H1:H6" totalsRowShown="0" headerRowDxfId="2">
  <autoFilter ref="H1:H6" xr:uid="{0D3ADA24-B4D5-4441-A1B2-9E3F9F9C14F9}"/>
  <sortState ref="H2:H6">
    <sortCondition ref="H1:H6"/>
  </sortState>
  <tableColumns count="1">
    <tableColumn id="1" xr3:uid="{16B13322-5DC3-7546-B08D-7614A2A1CCE3}" name="WS_Schwimme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6150066-807B-694A-9E99-3240C916403C}" name="WS_Sporttauchen" displayName="WS_Sporttauchen" ref="I1:I4" totalsRowShown="0" headerRowDxfId="1">
  <autoFilter ref="I1:I4" xr:uid="{924D1944-04FD-344E-97AF-72AFB614C7A4}"/>
  <sortState ref="I2:I4">
    <sortCondition ref="I1:I4"/>
  </sortState>
  <tableColumns count="1">
    <tableColumn id="1" xr3:uid="{20C9E21A-6DAB-924C-82FA-FCA679112841}" name="WS_Sporttauch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1"/>
  <sheetViews>
    <sheetView showGridLines="0" tabSelected="1" topLeftCell="A34" zoomScaleNormal="100" workbookViewId="0">
      <selection activeCell="C41" sqref="C41:D41"/>
    </sheetView>
  </sheetViews>
  <sheetFormatPr baseColWidth="10" defaultColWidth="11.44140625" defaultRowHeight="15" x14ac:dyDescent="0.25"/>
  <cols>
    <col min="1" max="1" width="3" bestFit="1" customWidth="1"/>
    <col min="2" max="2" width="17" customWidth="1"/>
    <col min="3" max="3" width="17.88671875" customWidth="1"/>
    <col min="4" max="4" width="14.6640625" customWidth="1"/>
    <col min="5" max="5" width="30.88671875" customWidth="1"/>
    <col min="6" max="6" width="17.44140625" customWidth="1"/>
    <col min="7" max="18" width="6.33203125" style="4" customWidth="1"/>
    <col min="19" max="19" width="11" style="4" customWidth="1"/>
    <col min="20" max="20" width="11.44140625" style="12"/>
  </cols>
  <sheetData>
    <row r="1" spans="1:19" ht="18" customHeight="1" x14ac:dyDescent="0.25">
      <c r="A1" s="40"/>
      <c r="B1" s="40"/>
      <c r="C1" s="40"/>
      <c r="D1" s="40"/>
      <c r="E1" s="40"/>
      <c r="F1" s="40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84" customFormat="1" ht="18" customHeight="1" x14ac:dyDescent="0.3">
      <c r="A2" s="82" t="s">
        <v>76</v>
      </c>
      <c r="B2" s="82"/>
      <c r="C2" s="82"/>
      <c r="D2" s="82"/>
      <c r="E2" s="82"/>
      <c r="F2" s="82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s="84" customFormat="1" ht="36" customHeight="1" x14ac:dyDescent="0.3">
      <c r="A3" s="101" t="s">
        <v>83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19" s="84" customFormat="1" ht="17.399999999999999" x14ac:dyDescent="0.3">
      <c r="A4" s="82" t="s">
        <v>116</v>
      </c>
      <c r="B4" s="82"/>
      <c r="C4" s="82"/>
      <c r="D4" s="82"/>
      <c r="E4" s="82"/>
      <c r="F4" s="8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5" spans="1:19" s="84" customFormat="1" ht="18" customHeight="1" x14ac:dyDescent="0.3">
      <c r="A5" s="82"/>
      <c r="B5" s="82"/>
      <c r="C5" s="82"/>
      <c r="D5" s="82"/>
      <c r="E5" s="82"/>
      <c r="F5" s="82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19" s="84" customFormat="1" ht="18" customHeight="1" x14ac:dyDescent="0.3">
      <c r="A6" s="85" t="s">
        <v>77</v>
      </c>
      <c r="B6" s="82"/>
      <c r="C6" s="82"/>
      <c r="D6" s="82"/>
      <c r="E6" s="82"/>
      <c r="F6" s="82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s="84" customFormat="1" ht="18" customHeight="1" x14ac:dyDescent="0.3">
      <c r="A7" s="86" t="s">
        <v>82</v>
      </c>
      <c r="B7" s="86" t="s">
        <v>129</v>
      </c>
      <c r="C7" s="82"/>
      <c r="D7" s="82"/>
      <c r="E7" s="82"/>
      <c r="F7" s="82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</row>
    <row r="8" spans="1:19" s="84" customFormat="1" ht="18" customHeight="1" x14ac:dyDescent="0.3">
      <c r="A8" s="86" t="s">
        <v>82</v>
      </c>
      <c r="B8" s="86" t="s">
        <v>159</v>
      </c>
      <c r="C8" s="82"/>
      <c r="D8" s="82"/>
      <c r="E8" s="82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9" s="84" customFormat="1" ht="18" customHeight="1" x14ac:dyDescent="0.3">
      <c r="A9" s="86" t="s">
        <v>82</v>
      </c>
      <c r="B9" s="86" t="s">
        <v>84</v>
      </c>
      <c r="C9" s="82"/>
      <c r="D9" s="82"/>
      <c r="E9" s="82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spans="1:19" s="84" customFormat="1" ht="18" customHeight="1" x14ac:dyDescent="0.3">
      <c r="A10" s="86" t="s">
        <v>82</v>
      </c>
      <c r="B10" s="86" t="s">
        <v>80</v>
      </c>
      <c r="C10" s="82"/>
      <c r="D10" s="82"/>
      <c r="E10" s="82"/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spans="1:19" s="84" customFormat="1" ht="18" customHeight="1" x14ac:dyDescent="0.3">
      <c r="A11" s="86" t="s">
        <v>82</v>
      </c>
      <c r="B11" s="86" t="s">
        <v>78</v>
      </c>
      <c r="C11" s="82"/>
      <c r="D11" s="82"/>
      <c r="E11" s="82"/>
      <c r="F11" s="82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</row>
    <row r="12" spans="1:19" s="84" customFormat="1" ht="18" customHeight="1" x14ac:dyDescent="0.3">
      <c r="A12" s="86" t="s">
        <v>82</v>
      </c>
      <c r="B12" s="86" t="s">
        <v>86</v>
      </c>
      <c r="C12" s="82"/>
      <c r="D12" s="82"/>
      <c r="E12" s="82"/>
      <c r="F12" s="82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</row>
    <row r="13" spans="1:19" s="84" customFormat="1" ht="18" customHeight="1" x14ac:dyDescent="0.3">
      <c r="A13" s="86" t="s">
        <v>82</v>
      </c>
      <c r="B13" s="86" t="s">
        <v>160</v>
      </c>
      <c r="C13" s="82"/>
      <c r="D13" s="82"/>
      <c r="E13" s="82"/>
      <c r="F13" s="82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</row>
    <row r="14" spans="1:19" s="84" customFormat="1" ht="18" customHeight="1" x14ac:dyDescent="0.3">
      <c r="A14" s="86" t="s">
        <v>82</v>
      </c>
      <c r="B14" s="86" t="s">
        <v>79</v>
      </c>
      <c r="C14" s="82"/>
      <c r="D14" s="82"/>
      <c r="E14" s="82"/>
      <c r="F14" s="82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</row>
    <row r="15" spans="1:19" s="84" customFormat="1" ht="17.399999999999999" x14ac:dyDescent="0.3">
      <c r="A15" s="86" t="s">
        <v>82</v>
      </c>
      <c r="B15" s="86" t="s">
        <v>125</v>
      </c>
      <c r="C15" s="82"/>
      <c r="D15" s="82"/>
      <c r="E15" s="82"/>
      <c r="F15" s="82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19" s="84" customFormat="1" ht="17.399999999999999" x14ac:dyDescent="0.3">
      <c r="A16" s="86" t="s">
        <v>82</v>
      </c>
      <c r="B16" s="86" t="s">
        <v>85</v>
      </c>
      <c r="C16" s="82"/>
      <c r="D16" s="82"/>
      <c r="E16" s="82"/>
      <c r="F16" s="82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</row>
    <row r="17" spans="1:22" s="84" customFormat="1" ht="17.399999999999999" x14ac:dyDescent="0.3">
      <c r="A17" s="86" t="s">
        <v>82</v>
      </c>
      <c r="B17" s="86" t="s">
        <v>88</v>
      </c>
      <c r="C17" s="82"/>
      <c r="D17" s="82"/>
      <c r="E17" s="82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22" s="84" customFormat="1" ht="17.399999999999999" x14ac:dyDescent="0.3">
      <c r="A18" s="86" t="s">
        <v>82</v>
      </c>
      <c r="B18" s="86" t="s">
        <v>126</v>
      </c>
      <c r="C18" s="82"/>
      <c r="D18" s="82"/>
      <c r="E18" s="82"/>
      <c r="F18" s="82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spans="1:22" s="84" customFormat="1" ht="17.399999999999999" x14ac:dyDescent="0.3">
      <c r="A19" s="86" t="s">
        <v>82</v>
      </c>
      <c r="B19" s="86" t="s">
        <v>127</v>
      </c>
      <c r="C19" s="82"/>
      <c r="D19" s="82"/>
      <c r="E19" s="82"/>
      <c r="F19" s="82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spans="1:22" s="84" customFormat="1" ht="17.399999999999999" x14ac:dyDescent="0.3">
      <c r="A20" s="86" t="s">
        <v>82</v>
      </c>
      <c r="B20" s="86" t="s">
        <v>117</v>
      </c>
      <c r="C20" s="82"/>
      <c r="D20" s="82"/>
      <c r="E20" s="82"/>
      <c r="F20" s="82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</row>
    <row r="21" spans="1:22" s="84" customFormat="1" ht="17.399999999999999" x14ac:dyDescent="0.3">
      <c r="A21" s="86" t="s">
        <v>82</v>
      </c>
      <c r="B21" s="90" t="s">
        <v>161</v>
      </c>
      <c r="C21" s="82"/>
      <c r="D21" s="82"/>
      <c r="E21" s="82"/>
      <c r="F21" s="82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</row>
    <row r="22" spans="1:22" s="84" customFormat="1" ht="17.399999999999999" x14ac:dyDescent="0.3">
      <c r="A22" s="86"/>
      <c r="B22" s="90"/>
      <c r="C22" s="82"/>
      <c r="D22" s="82"/>
      <c r="E22" s="82"/>
      <c r="F22" s="82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1:22" s="84" customFormat="1" ht="17.399999999999999" x14ac:dyDescent="0.3">
      <c r="A23" s="82" t="s">
        <v>81</v>
      </c>
      <c r="B23" s="82"/>
      <c r="C23" s="82"/>
      <c r="D23" s="82"/>
      <c r="E23" s="82"/>
      <c r="F23" s="82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1:22" s="84" customFormat="1" ht="17.399999999999999" x14ac:dyDescent="0.3">
      <c r="A24" s="87" t="s">
        <v>96</v>
      </c>
      <c r="B24" s="82"/>
      <c r="C24" s="82"/>
      <c r="D24" s="82"/>
      <c r="E24" s="82"/>
      <c r="F24" s="82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</row>
    <row r="25" spans="1:22" s="84" customFormat="1" ht="17.399999999999999" x14ac:dyDescent="0.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</row>
    <row r="26" spans="1:22" ht="18" customHeight="1" x14ac:dyDescent="0.25"/>
    <row r="27" spans="1:22" ht="21.9" customHeight="1" x14ac:dyDescent="0.25">
      <c r="A27" s="17" t="s">
        <v>75</v>
      </c>
      <c r="E27" s="5"/>
      <c r="U27" s="3"/>
      <c r="V27" s="3"/>
    </row>
    <row r="28" spans="1:22" ht="18" customHeight="1" x14ac:dyDescent="0.3">
      <c r="A28" s="37" t="s">
        <v>131</v>
      </c>
      <c r="E28" s="12"/>
      <c r="F28" s="1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22" ht="18" customHeight="1" x14ac:dyDescent="0.3">
      <c r="A29" s="12"/>
      <c r="B29" s="12"/>
      <c r="C29" s="12"/>
      <c r="D29" s="12"/>
      <c r="E29" s="12"/>
      <c r="F29" s="1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22" ht="18" customHeight="1" x14ac:dyDescent="0.3">
      <c r="A30" s="111" t="s">
        <v>64</v>
      </c>
      <c r="B30" s="96"/>
      <c r="C30" s="112"/>
      <c r="E30" s="12"/>
      <c r="F30" s="1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22" ht="18" customHeight="1" x14ac:dyDescent="0.3">
      <c r="A31" s="113" t="s">
        <v>97</v>
      </c>
      <c r="B31" s="114"/>
      <c r="C31" s="115"/>
      <c r="D31" s="12"/>
      <c r="E31" s="12"/>
      <c r="F31" s="1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22" ht="18" customHeight="1" x14ac:dyDescent="0.3">
      <c r="A32" s="116" t="s">
        <v>65</v>
      </c>
      <c r="B32" s="117"/>
      <c r="C32" s="118"/>
      <c r="D32" s="12"/>
      <c r="E32" s="12"/>
      <c r="F32" s="1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ht="18" customHeight="1" x14ac:dyDescent="0.3">
      <c r="A33" s="12"/>
      <c r="B33" s="12"/>
      <c r="C33" s="12"/>
      <c r="D33" s="12"/>
      <c r="E33" s="12"/>
      <c r="F33" s="1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ht="18" customHeight="1" x14ac:dyDescent="0.3">
      <c r="A34" s="128" t="s">
        <v>45</v>
      </c>
      <c r="B34" s="129"/>
      <c r="C34" s="129"/>
      <c r="D34" s="132" t="s">
        <v>101</v>
      </c>
      <c r="E34" s="133"/>
      <c r="F34" s="12"/>
      <c r="H34" s="46"/>
      <c r="I34" s="46"/>
      <c r="J34" s="46"/>
      <c r="K34" s="32"/>
      <c r="L34" s="32"/>
      <c r="M34" s="32"/>
      <c r="N34" s="32"/>
      <c r="O34" s="32"/>
      <c r="P34" s="32"/>
      <c r="Q34" s="32"/>
      <c r="R34" s="32"/>
      <c r="S34" s="32"/>
    </row>
    <row r="35" spans="1:19" ht="18" customHeight="1" x14ac:dyDescent="0.25">
      <c r="A35" s="130"/>
      <c r="B35" s="131"/>
      <c r="C35" s="131"/>
      <c r="D35" s="134"/>
      <c r="E35" s="135"/>
      <c r="F35" s="12"/>
    </row>
    <row r="36" spans="1:19" ht="15.9" customHeight="1" x14ac:dyDescent="0.25">
      <c r="A36" s="1"/>
      <c r="C36" s="12"/>
      <c r="D36" s="12"/>
      <c r="E36" s="12"/>
    </row>
    <row r="37" spans="1:19" ht="15.9" customHeight="1" x14ac:dyDescent="0.25">
      <c r="A37" s="128" t="s">
        <v>89</v>
      </c>
      <c r="B37" s="129"/>
      <c r="C37" s="136" t="s">
        <v>100</v>
      </c>
      <c r="D37" s="136"/>
      <c r="E37" s="137"/>
      <c r="G37" s="173" t="s">
        <v>102</v>
      </c>
      <c r="H37" s="174"/>
      <c r="I37" s="174"/>
      <c r="J37" s="174"/>
      <c r="K37" s="174"/>
      <c r="L37" s="97"/>
      <c r="M37" s="97"/>
      <c r="N37" s="97"/>
      <c r="O37" s="97"/>
      <c r="P37" s="97"/>
      <c r="Q37" s="97"/>
      <c r="R37" s="97"/>
      <c r="S37" s="98"/>
    </row>
    <row r="38" spans="1:19" ht="15.9" customHeight="1" x14ac:dyDescent="0.25">
      <c r="A38" s="130"/>
      <c r="B38" s="131"/>
      <c r="C38" s="138"/>
      <c r="D38" s="138"/>
      <c r="E38" s="139"/>
      <c r="G38" s="175" t="s">
        <v>103</v>
      </c>
      <c r="H38" s="176"/>
      <c r="I38" s="176"/>
      <c r="J38" s="176"/>
      <c r="K38" s="176"/>
      <c r="L38" s="99"/>
      <c r="M38" s="99"/>
      <c r="N38" s="99"/>
      <c r="O38" s="99"/>
      <c r="P38" s="99"/>
      <c r="Q38" s="99"/>
      <c r="R38" s="99"/>
      <c r="S38" s="100"/>
    </row>
    <row r="39" spans="1:19" ht="15.9" customHeight="1" x14ac:dyDescent="0.3">
      <c r="A39" s="12"/>
      <c r="C39" s="96" t="s">
        <v>63</v>
      </c>
      <c r="D39" s="96"/>
      <c r="E39" s="96"/>
      <c r="F39" s="1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15.9" customHeight="1" x14ac:dyDescent="0.25">
      <c r="A40" s="12"/>
      <c r="E40" s="12"/>
      <c r="F40" s="12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19" ht="18" customHeight="1" x14ac:dyDescent="0.3">
      <c r="A41" s="38"/>
      <c r="B41" s="53" t="s">
        <v>115</v>
      </c>
      <c r="C41" s="107" t="s">
        <v>164</v>
      </c>
      <c r="D41" s="108"/>
      <c r="E41" s="12"/>
      <c r="F41" s="12"/>
      <c r="G41" s="177" t="s">
        <v>130</v>
      </c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9"/>
    </row>
    <row r="42" spans="1:19" ht="15.9" hidden="1" customHeight="1" x14ac:dyDescent="0.3">
      <c r="A42" s="44"/>
      <c r="B42" s="54" t="s">
        <v>44</v>
      </c>
      <c r="C42" s="109"/>
      <c r="D42" s="110"/>
      <c r="F42" s="12"/>
      <c r="G42" s="161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3"/>
    </row>
    <row r="43" spans="1:19" ht="15.9" customHeight="1" x14ac:dyDescent="0.3">
      <c r="A43" s="43"/>
      <c r="B43" s="55" t="s">
        <v>46</v>
      </c>
      <c r="C43" s="105" t="s">
        <v>112</v>
      </c>
      <c r="D43" s="106"/>
      <c r="F43" s="12"/>
      <c r="G43" s="161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3"/>
    </row>
    <row r="44" spans="1:19" ht="15.9" customHeight="1" x14ac:dyDescent="0.25">
      <c r="A44" s="44"/>
      <c r="B44" s="126" t="str">
        <f>IF(C43="_nicht enthalten_","manuelle Eingabe","")</f>
        <v/>
      </c>
      <c r="C44" s="122"/>
      <c r="D44" s="123"/>
      <c r="F44" s="12"/>
      <c r="G44" s="161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3"/>
    </row>
    <row r="45" spans="1:19" ht="15.9" customHeight="1" x14ac:dyDescent="0.25">
      <c r="A45" s="43"/>
      <c r="B45" s="127"/>
      <c r="C45" s="124"/>
      <c r="D45" s="125"/>
      <c r="G45" s="161" t="s">
        <v>128</v>
      </c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3"/>
    </row>
    <row r="46" spans="1:19" ht="15.9" customHeight="1" x14ac:dyDescent="0.25">
      <c r="A46" s="12"/>
      <c r="F46" s="12"/>
      <c r="G46" s="161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3"/>
    </row>
    <row r="47" spans="1:19" ht="15.9" customHeight="1" x14ac:dyDescent="0.25">
      <c r="A47" s="12"/>
      <c r="D47" s="12"/>
      <c r="E47" s="12"/>
      <c r="F47" s="12"/>
      <c r="G47" s="161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3"/>
    </row>
    <row r="48" spans="1:19" ht="15.9" customHeight="1" x14ac:dyDescent="0.25">
      <c r="A48" s="12"/>
      <c r="B48" s="12"/>
      <c r="C48" s="12"/>
      <c r="D48" s="12"/>
      <c r="E48" s="12"/>
      <c r="F48" s="12"/>
      <c r="G48" s="161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3"/>
    </row>
    <row r="49" spans="1:20" ht="18" customHeight="1" x14ac:dyDescent="0.25">
      <c r="A49" s="119" t="s">
        <v>27</v>
      </c>
      <c r="B49" s="120"/>
      <c r="C49" s="121" t="s">
        <v>28</v>
      </c>
      <c r="D49" s="65" t="s">
        <v>99</v>
      </c>
      <c r="G49" s="161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3"/>
    </row>
    <row r="50" spans="1:20" ht="18" customHeight="1" x14ac:dyDescent="0.25">
      <c r="A50" s="119"/>
      <c r="B50" s="120"/>
      <c r="C50" s="121"/>
      <c r="D50" s="89">
        <v>2019</v>
      </c>
      <c r="G50" s="161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3"/>
    </row>
    <row r="51" spans="1:20" ht="18" customHeight="1" x14ac:dyDescent="0.25">
      <c r="A51" s="61"/>
      <c r="B51" s="62" t="s">
        <v>6</v>
      </c>
      <c r="C51" s="64" t="s">
        <v>20</v>
      </c>
      <c r="D51" s="63"/>
      <c r="E51" s="12"/>
      <c r="F51" s="12"/>
      <c r="G51" s="164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6"/>
    </row>
    <row r="52" spans="1:20" ht="18" customHeight="1" x14ac:dyDescent="0.25">
      <c r="A52" s="140" t="str">
        <f>IF(C49="Blanko","",VLOOKUP(C49,Monate!B1:E5,2,TRUE))</f>
        <v>Januar</v>
      </c>
      <c r="B52" s="141"/>
      <c r="C52" s="142"/>
      <c r="D52" s="12"/>
      <c r="E52" s="12"/>
      <c r="F52" s="12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1:20" ht="18" customHeight="1" x14ac:dyDescent="0.25">
      <c r="A53" s="140"/>
      <c r="B53" s="141"/>
      <c r="C53" s="142"/>
      <c r="D53" s="12"/>
      <c r="E53" s="12"/>
      <c r="F53" s="12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1:20" ht="18" customHeight="1" x14ac:dyDescent="0.25">
      <c r="A54" s="140" t="str">
        <f>IF(C49="Blanko","",VLOOKUP(C49,Monate!B1:E5,3,TRUE))</f>
        <v>Februar</v>
      </c>
      <c r="B54" s="141"/>
      <c r="C54" s="142"/>
      <c r="D54" s="12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1:20" ht="18" customHeight="1" x14ac:dyDescent="0.3">
      <c r="A55" s="140"/>
      <c r="B55" s="141"/>
      <c r="C55" s="142"/>
      <c r="J55" s="32"/>
      <c r="K55" s="32"/>
      <c r="L55" s="32"/>
      <c r="M55" s="32"/>
      <c r="N55" s="32"/>
      <c r="O55" s="32"/>
      <c r="P55" s="32"/>
      <c r="Q55" s="32"/>
      <c r="R55" s="32"/>
      <c r="S55" s="32"/>
    </row>
    <row r="56" spans="1:20" ht="18" customHeight="1" x14ac:dyDescent="0.3">
      <c r="A56" s="140" t="str">
        <f>IF(C49="Blanko","",VLOOKUP(C49,Monate!B1:E5,4,TRUE))</f>
        <v>März</v>
      </c>
      <c r="B56" s="141"/>
      <c r="C56" s="142"/>
      <c r="D56" s="47"/>
      <c r="E56" s="48"/>
      <c r="F56" s="160"/>
      <c r="G56" s="180" t="str">
        <f>IF(F56="","",+C58*F56)</f>
        <v/>
      </c>
      <c r="H56" s="181"/>
      <c r="I56" s="39"/>
      <c r="J56" s="32"/>
      <c r="K56" s="32"/>
      <c r="L56" s="32"/>
      <c r="M56" s="32"/>
      <c r="N56" s="32"/>
      <c r="O56" s="32"/>
      <c r="P56" s="32"/>
      <c r="Q56" s="32"/>
      <c r="R56" s="32"/>
      <c r="S56" s="32"/>
    </row>
    <row r="57" spans="1:20" ht="18" customHeight="1" x14ac:dyDescent="0.3">
      <c r="A57" s="169"/>
      <c r="B57" s="170"/>
      <c r="C57" s="171"/>
      <c r="D57" s="43"/>
      <c r="E57" s="45"/>
      <c r="F57" s="124"/>
      <c r="G57" s="182"/>
      <c r="H57" s="183"/>
      <c r="I57" s="13"/>
      <c r="J57" s="12"/>
      <c r="K57" s="32"/>
      <c r="L57" s="32"/>
      <c r="M57" s="32"/>
      <c r="N57" s="32"/>
      <c r="O57" s="32"/>
      <c r="P57" s="32"/>
      <c r="Q57" s="32"/>
      <c r="R57" s="32"/>
      <c r="S57" s="32"/>
    </row>
    <row r="58" spans="1:20" ht="18" customHeight="1" x14ac:dyDescent="0.3">
      <c r="A58" s="169"/>
      <c r="B58" s="156" t="s">
        <v>19</v>
      </c>
      <c r="C58" s="158">
        <f>SUM(C52:C56)</f>
        <v>0</v>
      </c>
      <c r="D58" s="184" t="s">
        <v>92</v>
      </c>
      <c r="E58" s="150" t="s">
        <v>146</v>
      </c>
      <c r="F58" s="167">
        <f>VLOOKUP(E58,Stundensätze!B3:C12,2,FALSE)</f>
        <v>18</v>
      </c>
      <c r="G58" s="152">
        <f>+C58*F58</f>
        <v>0</v>
      </c>
      <c r="H58" s="153"/>
      <c r="I58" s="13"/>
      <c r="J58" s="32"/>
      <c r="K58" s="32"/>
      <c r="L58" s="32"/>
      <c r="M58" s="32"/>
      <c r="N58" s="32"/>
      <c r="O58" s="32"/>
      <c r="P58" s="32"/>
      <c r="Q58" s="32"/>
      <c r="R58" s="32"/>
      <c r="S58" s="32"/>
    </row>
    <row r="59" spans="1:20" ht="17.100000000000001" customHeight="1" x14ac:dyDescent="0.3">
      <c r="A59" s="172"/>
      <c r="B59" s="157"/>
      <c r="C59" s="159"/>
      <c r="D59" s="185"/>
      <c r="E59" s="151"/>
      <c r="F59" s="168"/>
      <c r="G59" s="154"/>
      <c r="H59" s="155"/>
      <c r="I59" s="13"/>
    </row>
    <row r="60" spans="1:20" x14ac:dyDescent="0.25">
      <c r="A60" s="12"/>
      <c r="D60" s="12"/>
      <c r="E60" s="14"/>
      <c r="F60" s="3"/>
      <c r="G60" s="14"/>
      <c r="H60" s="14"/>
      <c r="I60" s="14"/>
    </row>
    <row r="61" spans="1:20" ht="18" customHeight="1" thickBot="1" x14ac:dyDescent="0.3">
      <c r="A61" s="12"/>
      <c r="T61" s="4"/>
    </row>
    <row r="62" spans="1:20" ht="18" customHeight="1" thickBot="1" x14ac:dyDescent="0.35">
      <c r="A62" s="12"/>
      <c r="B62" s="12"/>
      <c r="C62" s="12"/>
      <c r="D62" s="12"/>
      <c r="E62" s="12"/>
      <c r="F62" s="12"/>
      <c r="G62" s="42"/>
      <c r="H62" s="144" t="s">
        <v>87</v>
      </c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6"/>
    </row>
    <row r="63" spans="1:20" ht="18" customHeight="1" x14ac:dyDescent="0.3">
      <c r="A63" s="12"/>
      <c r="B63" s="12"/>
      <c r="C63" s="12"/>
      <c r="D63" s="12"/>
      <c r="E63" s="14"/>
      <c r="F63" s="12"/>
      <c r="G63" s="32"/>
      <c r="H63" s="147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9"/>
    </row>
    <row r="64" spans="1:20" ht="18" customHeight="1" x14ac:dyDescent="0.3">
      <c r="A64" s="12"/>
      <c r="J64" s="12"/>
      <c r="K64" s="32"/>
      <c r="L64" s="32"/>
      <c r="M64" s="32"/>
      <c r="O64" s="32"/>
      <c r="P64" s="32"/>
      <c r="Q64" s="32"/>
      <c r="R64" s="32"/>
      <c r="S64" s="32"/>
    </row>
    <row r="65" spans="1:22" ht="18" customHeight="1" x14ac:dyDescent="0.3">
      <c r="A65" s="12"/>
      <c r="D65" s="12"/>
      <c r="E65" s="12"/>
      <c r="F65" s="1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</row>
    <row r="66" spans="1:22" ht="18" customHeight="1" x14ac:dyDescent="0.3">
      <c r="A66" s="12"/>
      <c r="D66" s="12"/>
      <c r="E66" s="12"/>
      <c r="F66" s="1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  <row r="67" spans="1:22" ht="18" customHeight="1" x14ac:dyDescent="0.3">
      <c r="A67" s="12"/>
      <c r="E67" s="12"/>
      <c r="F67" s="12"/>
      <c r="M67" s="32"/>
      <c r="N67" s="35" t="s">
        <v>69</v>
      </c>
    </row>
    <row r="68" spans="1:22" ht="18" customHeight="1" x14ac:dyDescent="0.3">
      <c r="A68" s="12"/>
      <c r="E68" s="12"/>
      <c r="F68" s="12"/>
      <c r="G68" s="13"/>
      <c r="H68" s="13"/>
      <c r="I68" s="13"/>
      <c r="J68" s="13"/>
      <c r="K68" s="13"/>
      <c r="L68" s="13"/>
      <c r="M68" s="32"/>
      <c r="N68" s="13"/>
      <c r="O68" s="13"/>
      <c r="P68" s="13"/>
      <c r="Q68" s="13"/>
      <c r="R68" s="13"/>
      <c r="S68" s="13"/>
    </row>
    <row r="69" spans="1:22" ht="18" customHeight="1" x14ac:dyDescent="0.3">
      <c r="A69" s="12"/>
      <c r="E69" s="12"/>
      <c r="F69" s="12"/>
      <c r="G69" s="13"/>
      <c r="H69" s="13"/>
      <c r="I69" s="13"/>
      <c r="J69" s="13"/>
      <c r="K69" s="13"/>
      <c r="L69" s="13"/>
      <c r="M69" s="32"/>
      <c r="N69" s="13"/>
      <c r="O69" s="13"/>
      <c r="P69" s="13"/>
      <c r="Q69" s="13"/>
      <c r="R69" s="13"/>
      <c r="S69" s="13"/>
    </row>
    <row r="70" spans="1:22" ht="18" customHeight="1" x14ac:dyDescent="0.3">
      <c r="A70" s="12"/>
      <c r="E70" s="12"/>
      <c r="F70" s="12"/>
      <c r="G70" s="34" t="s">
        <v>66</v>
      </c>
      <c r="H70" s="143" t="s">
        <v>67</v>
      </c>
      <c r="I70" s="143"/>
      <c r="J70" s="143"/>
      <c r="K70" s="143"/>
      <c r="L70" s="143"/>
      <c r="M70" s="32"/>
      <c r="N70" s="34" t="s">
        <v>66</v>
      </c>
      <c r="O70" s="143" t="s">
        <v>68</v>
      </c>
      <c r="P70" s="143"/>
      <c r="Q70" s="143"/>
      <c r="R70" s="143"/>
      <c r="S70" s="143"/>
    </row>
    <row r="71" spans="1:22" ht="18" customHeight="1" x14ac:dyDescent="0.3">
      <c r="A71" s="12"/>
      <c r="E71" s="12"/>
      <c r="F71" s="12"/>
      <c r="G71" s="13"/>
      <c r="H71" s="13"/>
      <c r="I71" s="13"/>
      <c r="J71" s="13"/>
      <c r="K71" s="13"/>
      <c r="L71" s="13"/>
      <c r="M71" s="32"/>
      <c r="N71" s="13"/>
      <c r="O71" s="13"/>
      <c r="P71" s="13"/>
      <c r="Q71" s="13"/>
      <c r="R71" s="13"/>
      <c r="S71" s="13"/>
    </row>
    <row r="72" spans="1:22" ht="18" customHeight="1" x14ac:dyDescent="0.3">
      <c r="A72" s="12"/>
      <c r="E72" s="12"/>
      <c r="F72" s="1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</row>
    <row r="73" spans="1:22" ht="18" customHeight="1" x14ac:dyDescent="0.3">
      <c r="A73" s="56"/>
      <c r="B73" s="56"/>
      <c r="C73" s="56"/>
      <c r="D73" s="56"/>
      <c r="E73" s="56"/>
      <c r="F73" s="56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</row>
    <row r="74" spans="1:22" s="17" customFormat="1" ht="27" customHeight="1" x14ac:dyDescent="0.25">
      <c r="A74" s="50" t="s">
        <v>2</v>
      </c>
      <c r="B74" s="50"/>
      <c r="C74" s="50"/>
      <c r="D74" s="50"/>
      <c r="E74" s="50"/>
      <c r="F74" s="51" t="str">
        <f>IF(C43="","",IF(C43="_nicht enthalten_",C44,+C43))</f>
        <v>Badminton</v>
      </c>
      <c r="G74" s="52"/>
      <c r="H74" s="51"/>
      <c r="I74" s="50"/>
      <c r="J74" s="52"/>
      <c r="K74" s="52"/>
      <c r="L74" s="52"/>
      <c r="M74" s="52"/>
      <c r="N74" s="52"/>
      <c r="O74" s="51" t="str">
        <f>IF(D34="","",D34)</f>
        <v>Max Muster</v>
      </c>
      <c r="P74" s="52"/>
      <c r="Q74" s="52"/>
      <c r="R74" s="52"/>
      <c r="S74" s="58"/>
      <c r="T74" s="36"/>
    </row>
    <row r="75" spans="1:22" s="2" customFormat="1" ht="51.9" customHeight="1" x14ac:dyDescent="0.3">
      <c r="A75" s="102" t="s">
        <v>163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4"/>
      <c r="T75" s="11"/>
    </row>
    <row r="76" spans="1:22" s="2" customFormat="1" ht="15.9" customHeight="1" x14ac:dyDescent="0.3">
      <c r="A76" s="59"/>
      <c r="B76" s="91" t="s">
        <v>162</v>
      </c>
      <c r="C76" s="91"/>
      <c r="D76" s="91"/>
      <c r="E76" s="91"/>
      <c r="F76" s="59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11"/>
    </row>
    <row r="77" spans="1:22" x14ac:dyDescent="0.25">
      <c r="A77" s="60"/>
      <c r="B77" s="92"/>
      <c r="C77" s="92"/>
      <c r="D77" s="92"/>
      <c r="E77" s="92"/>
      <c r="F77" s="60"/>
      <c r="G77" s="93" t="s">
        <v>94</v>
      </c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5"/>
    </row>
    <row r="78" spans="1:22" s="1" customFormat="1" ht="20.100000000000001" customHeight="1" x14ac:dyDescent="0.3">
      <c r="A78" s="10"/>
      <c r="B78" s="16" t="s">
        <v>3</v>
      </c>
      <c r="C78" s="79" t="s">
        <v>0</v>
      </c>
      <c r="D78" s="79" t="s">
        <v>1</v>
      </c>
      <c r="E78" s="79" t="s">
        <v>93</v>
      </c>
      <c r="F78" s="49" t="s">
        <v>5</v>
      </c>
      <c r="G78" s="73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5"/>
      <c r="T78" s="11"/>
      <c r="U78"/>
      <c r="V78"/>
    </row>
    <row r="79" spans="1:22" ht="20.100000000000001" customHeight="1" x14ac:dyDescent="0.3">
      <c r="A79" s="9">
        <v>1</v>
      </c>
      <c r="B79" s="76"/>
      <c r="C79" s="67"/>
      <c r="D79" s="67"/>
      <c r="E79" s="68"/>
      <c r="F79" s="67"/>
      <c r="G79" s="18"/>
      <c r="H79" s="18"/>
      <c r="I79" s="18"/>
      <c r="J79" s="18"/>
      <c r="K79" s="18"/>
      <c r="L79" s="18"/>
      <c r="M79" s="18"/>
      <c r="N79" s="18"/>
      <c r="O79" s="19"/>
      <c r="P79" s="18"/>
      <c r="Q79" s="18"/>
      <c r="R79" s="19"/>
      <c r="S79" s="20"/>
      <c r="T79" s="13">
        <f>COUNTIF(G79:S79,"X")</f>
        <v>0</v>
      </c>
    </row>
    <row r="80" spans="1:22" ht="20.100000000000001" customHeight="1" x14ac:dyDescent="0.3">
      <c r="A80" s="7">
        <f>1+A79</f>
        <v>2</v>
      </c>
      <c r="B80" s="77"/>
      <c r="C80" s="69"/>
      <c r="D80" s="69"/>
      <c r="E80" s="70"/>
      <c r="F80" s="69"/>
      <c r="G80" s="21"/>
      <c r="H80" s="21"/>
      <c r="I80" s="21"/>
      <c r="J80" s="21"/>
      <c r="K80" s="21"/>
      <c r="L80" s="21"/>
      <c r="M80" s="21"/>
      <c r="N80" s="21"/>
      <c r="O80" s="22"/>
      <c r="P80" s="21"/>
      <c r="Q80" s="21"/>
      <c r="R80" s="22"/>
      <c r="S80" s="23"/>
      <c r="T80" s="13">
        <f t="shared" ref="T80:T108" si="0">COUNTIF(G80:S80,"X")</f>
        <v>0</v>
      </c>
    </row>
    <row r="81" spans="1:22" ht="20.100000000000001" customHeight="1" x14ac:dyDescent="0.3">
      <c r="A81" s="7">
        <f t="shared" ref="A81:A108" si="1">1+A80</f>
        <v>3</v>
      </c>
      <c r="B81" s="77"/>
      <c r="C81" s="71"/>
      <c r="D81" s="71"/>
      <c r="E81" s="70"/>
      <c r="F81" s="69"/>
      <c r="G81" s="21"/>
      <c r="H81" s="21"/>
      <c r="I81" s="21"/>
      <c r="J81" s="21"/>
      <c r="K81" s="21"/>
      <c r="L81" s="21"/>
      <c r="M81" s="21"/>
      <c r="N81" s="21"/>
      <c r="O81" s="22"/>
      <c r="P81" s="21"/>
      <c r="Q81" s="21"/>
      <c r="R81" s="22"/>
      <c r="S81" s="23"/>
      <c r="T81" s="13">
        <f t="shared" si="0"/>
        <v>0</v>
      </c>
    </row>
    <row r="82" spans="1:22" ht="20.100000000000001" customHeight="1" x14ac:dyDescent="0.3">
      <c r="A82" s="7">
        <f t="shared" si="1"/>
        <v>4</v>
      </c>
      <c r="B82" s="77"/>
      <c r="C82" s="69"/>
      <c r="D82" s="69"/>
      <c r="E82" s="70"/>
      <c r="F82" s="69"/>
      <c r="G82" s="21"/>
      <c r="H82" s="21"/>
      <c r="I82" s="21"/>
      <c r="J82" s="21"/>
      <c r="K82" s="21"/>
      <c r="L82" s="21"/>
      <c r="M82" s="21"/>
      <c r="N82" s="21"/>
      <c r="O82" s="22"/>
      <c r="P82" s="21"/>
      <c r="Q82" s="21"/>
      <c r="R82" s="22"/>
      <c r="S82" s="23"/>
      <c r="T82" s="13">
        <f t="shared" si="0"/>
        <v>0</v>
      </c>
    </row>
    <row r="83" spans="1:22" ht="20.100000000000001" customHeight="1" x14ac:dyDescent="0.3">
      <c r="A83" s="7">
        <f t="shared" si="1"/>
        <v>5</v>
      </c>
      <c r="B83" s="77"/>
      <c r="C83" s="71"/>
      <c r="D83" s="71"/>
      <c r="E83" s="70"/>
      <c r="F83" s="69"/>
      <c r="G83" s="21"/>
      <c r="H83" s="21"/>
      <c r="I83" s="21"/>
      <c r="J83" s="21"/>
      <c r="K83" s="21"/>
      <c r="L83" s="21"/>
      <c r="M83" s="21"/>
      <c r="N83" s="21"/>
      <c r="O83" s="22"/>
      <c r="P83" s="21"/>
      <c r="Q83" s="21"/>
      <c r="R83" s="22"/>
      <c r="S83" s="23"/>
      <c r="T83" s="13">
        <f t="shared" si="0"/>
        <v>0</v>
      </c>
    </row>
    <row r="84" spans="1:22" ht="20.100000000000001" customHeight="1" x14ac:dyDescent="0.3">
      <c r="A84" s="7">
        <f t="shared" si="1"/>
        <v>6</v>
      </c>
      <c r="B84" s="77"/>
      <c r="C84" s="71"/>
      <c r="D84" s="71"/>
      <c r="E84" s="70"/>
      <c r="F84" s="69"/>
      <c r="G84" s="21"/>
      <c r="H84" s="21"/>
      <c r="I84" s="21"/>
      <c r="J84" s="21"/>
      <c r="K84" s="21"/>
      <c r="L84" s="21"/>
      <c r="M84" s="21"/>
      <c r="N84" s="21"/>
      <c r="O84" s="22"/>
      <c r="P84" s="21"/>
      <c r="Q84" s="21"/>
      <c r="R84" s="22"/>
      <c r="S84" s="23"/>
      <c r="T84" s="13">
        <f t="shared" si="0"/>
        <v>0</v>
      </c>
    </row>
    <row r="85" spans="1:22" ht="20.100000000000001" customHeight="1" x14ac:dyDescent="0.3">
      <c r="A85" s="7">
        <f t="shared" si="1"/>
        <v>7</v>
      </c>
      <c r="B85" s="77"/>
      <c r="C85" s="71"/>
      <c r="D85" s="71"/>
      <c r="E85" s="70"/>
      <c r="F85" s="69"/>
      <c r="G85" s="21"/>
      <c r="H85" s="21"/>
      <c r="I85" s="21"/>
      <c r="J85" s="21"/>
      <c r="K85" s="21"/>
      <c r="L85" s="21"/>
      <c r="M85" s="21"/>
      <c r="N85" s="21"/>
      <c r="O85" s="22"/>
      <c r="P85" s="21"/>
      <c r="Q85" s="21"/>
      <c r="R85" s="22"/>
      <c r="S85" s="23"/>
      <c r="T85" s="13">
        <f t="shared" si="0"/>
        <v>0</v>
      </c>
      <c r="V85" s="3"/>
    </row>
    <row r="86" spans="1:22" ht="20.100000000000001" customHeight="1" x14ac:dyDescent="0.3">
      <c r="A86" s="7">
        <f t="shared" si="1"/>
        <v>8</v>
      </c>
      <c r="B86" s="77"/>
      <c r="C86" s="71"/>
      <c r="D86" s="71"/>
      <c r="E86" s="70"/>
      <c r="F86" s="69"/>
      <c r="G86" s="21"/>
      <c r="H86" s="21"/>
      <c r="I86" s="21"/>
      <c r="J86" s="21"/>
      <c r="K86" s="21"/>
      <c r="L86" s="21"/>
      <c r="M86" s="21"/>
      <c r="N86" s="21"/>
      <c r="O86" s="22"/>
      <c r="P86" s="21"/>
      <c r="Q86" s="21"/>
      <c r="R86" s="22"/>
      <c r="S86" s="23"/>
      <c r="T86" s="13">
        <f t="shared" si="0"/>
        <v>0</v>
      </c>
      <c r="V86" s="6"/>
    </row>
    <row r="87" spans="1:22" ht="20.100000000000001" customHeight="1" x14ac:dyDescent="0.3">
      <c r="A87" s="7">
        <f t="shared" si="1"/>
        <v>9</v>
      </c>
      <c r="B87" s="77"/>
      <c r="C87" s="71"/>
      <c r="D87" s="71"/>
      <c r="E87" s="70"/>
      <c r="F87" s="69"/>
      <c r="G87" s="21"/>
      <c r="H87" s="21"/>
      <c r="I87" s="21"/>
      <c r="J87" s="21"/>
      <c r="K87" s="21"/>
      <c r="L87" s="21"/>
      <c r="M87" s="21"/>
      <c r="N87" s="21"/>
      <c r="O87" s="22"/>
      <c r="P87" s="21"/>
      <c r="Q87" s="21"/>
      <c r="R87" s="22"/>
      <c r="S87" s="23"/>
      <c r="T87" s="13">
        <f t="shared" si="0"/>
        <v>0</v>
      </c>
      <c r="V87" s="6"/>
    </row>
    <row r="88" spans="1:22" ht="20.100000000000001" customHeight="1" x14ac:dyDescent="0.3">
      <c r="A88" s="7">
        <f t="shared" si="1"/>
        <v>10</v>
      </c>
      <c r="B88" s="77"/>
      <c r="C88" s="71"/>
      <c r="D88" s="71"/>
      <c r="E88" s="70"/>
      <c r="F88" s="71"/>
      <c r="G88" s="21"/>
      <c r="H88" s="21"/>
      <c r="I88" s="21"/>
      <c r="J88" s="21"/>
      <c r="K88" s="21"/>
      <c r="L88" s="21"/>
      <c r="M88" s="21"/>
      <c r="N88" s="21"/>
      <c r="O88" s="22"/>
      <c r="P88" s="21"/>
      <c r="Q88" s="21"/>
      <c r="R88" s="22"/>
      <c r="S88" s="23"/>
      <c r="T88" s="13">
        <f t="shared" si="0"/>
        <v>0</v>
      </c>
      <c r="U88" s="3"/>
      <c r="V88" s="3"/>
    </row>
    <row r="89" spans="1:22" ht="20.100000000000001" customHeight="1" x14ac:dyDescent="0.3">
      <c r="A89" s="7">
        <f t="shared" si="1"/>
        <v>11</v>
      </c>
      <c r="B89" s="77"/>
      <c r="C89" s="71"/>
      <c r="D89" s="71"/>
      <c r="E89" s="70"/>
      <c r="F89" s="71"/>
      <c r="G89" s="21"/>
      <c r="H89" s="21"/>
      <c r="I89" s="21"/>
      <c r="J89" s="21"/>
      <c r="K89" s="21"/>
      <c r="L89" s="21"/>
      <c r="M89" s="21"/>
      <c r="N89" s="21"/>
      <c r="O89" s="22"/>
      <c r="P89" s="21"/>
      <c r="Q89" s="21"/>
      <c r="R89" s="22"/>
      <c r="S89" s="23"/>
      <c r="T89" s="13">
        <f t="shared" si="0"/>
        <v>0</v>
      </c>
      <c r="V89" s="6"/>
    </row>
    <row r="90" spans="1:22" ht="20.100000000000001" customHeight="1" x14ac:dyDescent="0.3">
      <c r="A90" s="7">
        <f t="shared" si="1"/>
        <v>12</v>
      </c>
      <c r="B90" s="77"/>
      <c r="C90" s="69"/>
      <c r="D90" s="69"/>
      <c r="E90" s="70"/>
      <c r="F90" s="69"/>
      <c r="G90" s="21"/>
      <c r="H90" s="21"/>
      <c r="I90" s="21"/>
      <c r="J90" s="21"/>
      <c r="K90" s="21"/>
      <c r="L90" s="21"/>
      <c r="M90" s="21"/>
      <c r="N90" s="21"/>
      <c r="O90" s="22"/>
      <c r="P90" s="21"/>
      <c r="Q90" s="21"/>
      <c r="R90" s="22"/>
      <c r="S90" s="23"/>
      <c r="T90" s="13">
        <f t="shared" si="0"/>
        <v>0</v>
      </c>
      <c r="U90" s="3"/>
      <c r="V90" s="3"/>
    </row>
    <row r="91" spans="1:22" ht="20.100000000000001" customHeight="1" x14ac:dyDescent="0.3">
      <c r="A91" s="7">
        <f t="shared" si="1"/>
        <v>13</v>
      </c>
      <c r="B91" s="77"/>
      <c r="C91" s="71"/>
      <c r="D91" s="71"/>
      <c r="E91" s="70"/>
      <c r="F91" s="69"/>
      <c r="G91" s="24"/>
      <c r="H91" s="21"/>
      <c r="I91" s="21"/>
      <c r="J91" s="21"/>
      <c r="K91" s="21"/>
      <c r="L91" s="21"/>
      <c r="M91" s="21"/>
      <c r="N91" s="21"/>
      <c r="O91" s="22"/>
      <c r="P91" s="21"/>
      <c r="Q91" s="21"/>
      <c r="R91" s="22"/>
      <c r="S91" s="23"/>
      <c r="T91" s="13">
        <f t="shared" si="0"/>
        <v>0</v>
      </c>
      <c r="V91" s="3"/>
    </row>
    <row r="92" spans="1:22" ht="20.100000000000001" customHeight="1" x14ac:dyDescent="0.3">
      <c r="A92" s="7">
        <f t="shared" si="1"/>
        <v>14</v>
      </c>
      <c r="B92" s="77"/>
      <c r="C92" s="69"/>
      <c r="D92" s="69"/>
      <c r="E92" s="70"/>
      <c r="F92" s="69"/>
      <c r="G92" s="21"/>
      <c r="H92" s="21"/>
      <c r="I92" s="21"/>
      <c r="J92" s="21"/>
      <c r="K92" s="21"/>
      <c r="L92" s="21"/>
      <c r="M92" s="21"/>
      <c r="N92" s="21"/>
      <c r="O92" s="22"/>
      <c r="P92" s="21"/>
      <c r="Q92" s="21"/>
      <c r="R92" s="22"/>
      <c r="S92" s="23"/>
      <c r="T92" s="13">
        <f t="shared" si="0"/>
        <v>0</v>
      </c>
      <c r="U92" s="3"/>
      <c r="V92" s="3"/>
    </row>
    <row r="93" spans="1:22" ht="20.100000000000001" customHeight="1" x14ac:dyDescent="0.3">
      <c r="A93" s="7">
        <f t="shared" si="1"/>
        <v>15</v>
      </c>
      <c r="B93" s="77"/>
      <c r="C93" s="69"/>
      <c r="D93" s="69"/>
      <c r="E93" s="70"/>
      <c r="F93" s="69"/>
      <c r="G93" s="21"/>
      <c r="H93" s="21"/>
      <c r="I93" s="21"/>
      <c r="J93" s="21"/>
      <c r="K93" s="21"/>
      <c r="L93" s="21"/>
      <c r="M93" s="21"/>
      <c r="N93" s="21"/>
      <c r="O93" s="22"/>
      <c r="P93" s="21"/>
      <c r="Q93" s="21"/>
      <c r="R93" s="22"/>
      <c r="S93" s="23"/>
      <c r="T93" s="13">
        <f t="shared" si="0"/>
        <v>0</v>
      </c>
      <c r="U93" s="3"/>
      <c r="V93" s="3"/>
    </row>
    <row r="94" spans="1:22" ht="20.100000000000001" customHeight="1" x14ac:dyDescent="0.3">
      <c r="A94" s="7">
        <f t="shared" si="1"/>
        <v>16</v>
      </c>
      <c r="B94" s="77"/>
      <c r="C94" s="71"/>
      <c r="D94" s="71"/>
      <c r="E94" s="70"/>
      <c r="F94" s="69"/>
      <c r="G94" s="21"/>
      <c r="H94" s="21"/>
      <c r="I94" s="21"/>
      <c r="J94" s="21"/>
      <c r="K94" s="21"/>
      <c r="L94" s="21"/>
      <c r="M94" s="21"/>
      <c r="N94" s="21"/>
      <c r="O94" s="22"/>
      <c r="P94" s="21"/>
      <c r="Q94" s="21"/>
      <c r="R94" s="22"/>
      <c r="S94" s="23"/>
      <c r="T94" s="13">
        <f t="shared" si="0"/>
        <v>0</v>
      </c>
      <c r="V94" s="6"/>
    </row>
    <row r="95" spans="1:22" ht="20.100000000000001" customHeight="1" x14ac:dyDescent="0.3">
      <c r="A95" s="7">
        <f t="shared" si="1"/>
        <v>17</v>
      </c>
      <c r="B95" s="77"/>
      <c r="C95" s="71"/>
      <c r="D95" s="71"/>
      <c r="E95" s="70"/>
      <c r="F95" s="71"/>
      <c r="G95" s="21"/>
      <c r="H95" s="21"/>
      <c r="I95" s="21"/>
      <c r="J95" s="21"/>
      <c r="K95" s="21"/>
      <c r="L95" s="21"/>
      <c r="M95" s="21"/>
      <c r="N95" s="21"/>
      <c r="O95" s="22"/>
      <c r="P95" s="21"/>
      <c r="Q95" s="21"/>
      <c r="R95" s="22"/>
      <c r="S95" s="23"/>
      <c r="T95" s="13">
        <f t="shared" si="0"/>
        <v>0</v>
      </c>
      <c r="U95" s="3"/>
      <c r="V95" s="6"/>
    </row>
    <row r="96" spans="1:22" ht="20.100000000000001" customHeight="1" x14ac:dyDescent="0.3">
      <c r="A96" s="7">
        <f t="shared" si="1"/>
        <v>18</v>
      </c>
      <c r="B96" s="77"/>
      <c r="C96" s="69"/>
      <c r="D96" s="69"/>
      <c r="E96" s="70"/>
      <c r="F96" s="69"/>
      <c r="G96" s="21"/>
      <c r="H96" s="21"/>
      <c r="I96" s="21"/>
      <c r="J96" s="21"/>
      <c r="K96" s="21"/>
      <c r="L96" s="21"/>
      <c r="M96" s="21"/>
      <c r="N96" s="21"/>
      <c r="O96" s="22"/>
      <c r="P96" s="21"/>
      <c r="Q96" s="21"/>
      <c r="R96" s="22"/>
      <c r="S96" s="23"/>
      <c r="T96" s="13">
        <f t="shared" si="0"/>
        <v>0</v>
      </c>
      <c r="U96" s="3"/>
      <c r="V96" s="6"/>
    </row>
    <row r="97" spans="1:22" ht="20.100000000000001" customHeight="1" x14ac:dyDescent="0.3">
      <c r="A97" s="7">
        <f t="shared" si="1"/>
        <v>19</v>
      </c>
      <c r="B97" s="77"/>
      <c r="C97" s="69"/>
      <c r="D97" s="69"/>
      <c r="E97" s="70"/>
      <c r="F97" s="69"/>
      <c r="G97" s="21"/>
      <c r="H97" s="21"/>
      <c r="I97" s="21"/>
      <c r="J97" s="21"/>
      <c r="K97" s="21"/>
      <c r="L97" s="21"/>
      <c r="M97" s="21"/>
      <c r="N97" s="21"/>
      <c r="O97" s="22"/>
      <c r="P97" s="21"/>
      <c r="Q97" s="21"/>
      <c r="R97" s="22"/>
      <c r="S97" s="23"/>
      <c r="T97" s="13">
        <f t="shared" si="0"/>
        <v>0</v>
      </c>
      <c r="V97" s="6"/>
    </row>
    <row r="98" spans="1:22" ht="20.100000000000001" customHeight="1" x14ac:dyDescent="0.3">
      <c r="A98" s="7">
        <f t="shared" si="1"/>
        <v>20</v>
      </c>
      <c r="B98" s="77"/>
      <c r="C98" s="71"/>
      <c r="D98" s="71"/>
      <c r="E98" s="70"/>
      <c r="F98" s="71"/>
      <c r="G98" s="21"/>
      <c r="H98" s="21"/>
      <c r="I98" s="21"/>
      <c r="J98" s="21"/>
      <c r="K98" s="21"/>
      <c r="L98" s="21"/>
      <c r="M98" s="21"/>
      <c r="N98" s="21"/>
      <c r="O98" s="22"/>
      <c r="P98" s="21"/>
      <c r="Q98" s="21"/>
      <c r="R98" s="22"/>
      <c r="S98" s="23"/>
      <c r="T98" s="13">
        <f t="shared" si="0"/>
        <v>0</v>
      </c>
      <c r="V98" s="3"/>
    </row>
    <row r="99" spans="1:22" ht="20.100000000000001" customHeight="1" x14ac:dyDescent="0.3">
      <c r="A99" s="7">
        <f t="shared" si="1"/>
        <v>21</v>
      </c>
      <c r="B99" s="77"/>
      <c r="C99" s="69"/>
      <c r="D99" s="69"/>
      <c r="E99" s="70"/>
      <c r="F99" s="69"/>
      <c r="G99" s="21"/>
      <c r="H99" s="21"/>
      <c r="I99" s="21"/>
      <c r="J99" s="21"/>
      <c r="K99" s="21"/>
      <c r="L99" s="21"/>
      <c r="M99" s="21"/>
      <c r="N99" s="21"/>
      <c r="O99" s="22"/>
      <c r="P99" s="21"/>
      <c r="Q99" s="21"/>
      <c r="R99" s="22"/>
      <c r="S99" s="23"/>
      <c r="T99" s="13">
        <f t="shared" si="0"/>
        <v>0</v>
      </c>
      <c r="V99" s="6"/>
    </row>
    <row r="100" spans="1:22" ht="20.100000000000001" customHeight="1" x14ac:dyDescent="0.3">
      <c r="A100" s="7">
        <f t="shared" si="1"/>
        <v>22</v>
      </c>
      <c r="B100" s="77"/>
      <c r="C100" s="71"/>
      <c r="D100" s="71"/>
      <c r="E100" s="70"/>
      <c r="F100" s="69"/>
      <c r="G100" s="24"/>
      <c r="H100" s="21"/>
      <c r="I100" s="21"/>
      <c r="J100" s="21"/>
      <c r="K100" s="21"/>
      <c r="L100" s="21"/>
      <c r="M100" s="21"/>
      <c r="N100" s="21"/>
      <c r="O100" s="22"/>
      <c r="P100" s="21"/>
      <c r="Q100" s="21"/>
      <c r="R100" s="22"/>
      <c r="S100" s="23"/>
      <c r="T100" s="13">
        <f t="shared" si="0"/>
        <v>0</v>
      </c>
      <c r="V100" s="3"/>
    </row>
    <row r="101" spans="1:22" ht="20.100000000000001" customHeight="1" x14ac:dyDescent="0.3">
      <c r="A101" s="7">
        <f t="shared" si="1"/>
        <v>23</v>
      </c>
      <c r="B101" s="77"/>
      <c r="C101" s="71"/>
      <c r="D101" s="71"/>
      <c r="E101" s="70"/>
      <c r="F101" s="69"/>
      <c r="G101" s="21"/>
      <c r="H101" s="21"/>
      <c r="I101" s="21"/>
      <c r="J101" s="21"/>
      <c r="K101" s="21"/>
      <c r="L101" s="21"/>
      <c r="M101" s="21"/>
      <c r="N101" s="21"/>
      <c r="O101" s="22"/>
      <c r="P101" s="21"/>
      <c r="Q101" s="21"/>
      <c r="R101" s="22"/>
      <c r="S101" s="23"/>
      <c r="T101" s="13">
        <f t="shared" si="0"/>
        <v>0</v>
      </c>
      <c r="U101" s="3"/>
      <c r="V101" s="3"/>
    </row>
    <row r="102" spans="1:22" ht="20.100000000000001" customHeight="1" x14ac:dyDescent="0.3">
      <c r="A102" s="7">
        <f t="shared" si="1"/>
        <v>24</v>
      </c>
      <c r="B102" s="77"/>
      <c r="C102" s="71"/>
      <c r="D102" s="71"/>
      <c r="E102" s="70"/>
      <c r="F102" s="69"/>
      <c r="G102" s="24"/>
      <c r="H102" s="21"/>
      <c r="I102" s="21"/>
      <c r="J102" s="21"/>
      <c r="K102" s="21"/>
      <c r="L102" s="21"/>
      <c r="M102" s="21"/>
      <c r="N102" s="21"/>
      <c r="O102" s="22"/>
      <c r="P102" s="21"/>
      <c r="Q102" s="21"/>
      <c r="R102" s="22"/>
      <c r="S102" s="23"/>
      <c r="T102" s="13">
        <f t="shared" si="0"/>
        <v>0</v>
      </c>
      <c r="V102" s="3"/>
    </row>
    <row r="103" spans="1:22" ht="20.100000000000001" customHeight="1" x14ac:dyDescent="0.3">
      <c r="A103" s="7">
        <f t="shared" si="1"/>
        <v>25</v>
      </c>
      <c r="B103" s="77"/>
      <c r="C103" s="71"/>
      <c r="D103" s="71"/>
      <c r="E103" s="70"/>
      <c r="F103" s="69"/>
      <c r="G103" s="24"/>
      <c r="H103" s="21"/>
      <c r="I103" s="21"/>
      <c r="J103" s="21"/>
      <c r="K103" s="21"/>
      <c r="L103" s="21"/>
      <c r="M103" s="21"/>
      <c r="N103" s="21"/>
      <c r="O103" s="22"/>
      <c r="P103" s="21"/>
      <c r="Q103" s="21"/>
      <c r="R103" s="22"/>
      <c r="S103" s="23"/>
      <c r="T103" s="13">
        <f t="shared" ref="T103:T104" si="2">COUNTIF(G103:S103,"X")</f>
        <v>0</v>
      </c>
      <c r="V103" s="6"/>
    </row>
    <row r="104" spans="1:22" ht="20.100000000000001" customHeight="1" x14ac:dyDescent="0.3">
      <c r="A104" s="7">
        <f t="shared" si="1"/>
        <v>26</v>
      </c>
      <c r="B104" s="77"/>
      <c r="C104" s="71"/>
      <c r="D104" s="71"/>
      <c r="E104" s="70"/>
      <c r="F104" s="69"/>
      <c r="G104" s="24"/>
      <c r="H104" s="21"/>
      <c r="I104" s="21"/>
      <c r="J104" s="21"/>
      <c r="K104" s="21"/>
      <c r="L104" s="21"/>
      <c r="M104" s="21"/>
      <c r="N104" s="21"/>
      <c r="O104" s="22"/>
      <c r="P104" s="21"/>
      <c r="Q104" s="21"/>
      <c r="R104" s="22"/>
      <c r="S104" s="23"/>
      <c r="T104" s="13">
        <f t="shared" si="2"/>
        <v>0</v>
      </c>
      <c r="V104" s="6"/>
    </row>
    <row r="105" spans="1:22" ht="20.100000000000001" customHeight="1" x14ac:dyDescent="0.3">
      <c r="A105" s="7">
        <f t="shared" si="1"/>
        <v>27</v>
      </c>
      <c r="B105" s="77"/>
      <c r="C105" s="71"/>
      <c r="D105" s="71"/>
      <c r="E105" s="70"/>
      <c r="F105" s="69"/>
      <c r="G105" s="24"/>
      <c r="H105" s="21"/>
      <c r="I105" s="21"/>
      <c r="J105" s="21"/>
      <c r="K105" s="21"/>
      <c r="L105" s="21"/>
      <c r="M105" s="21"/>
      <c r="N105" s="21"/>
      <c r="O105" s="22"/>
      <c r="P105" s="21"/>
      <c r="Q105" s="21"/>
      <c r="R105" s="22"/>
      <c r="S105" s="23"/>
      <c r="T105" s="13">
        <f t="shared" si="0"/>
        <v>0</v>
      </c>
      <c r="V105" s="6"/>
    </row>
    <row r="106" spans="1:22" ht="20.100000000000001" customHeight="1" x14ac:dyDescent="0.3">
      <c r="A106" s="7">
        <f t="shared" si="1"/>
        <v>28</v>
      </c>
      <c r="B106" s="77"/>
      <c r="C106" s="71"/>
      <c r="D106" s="71"/>
      <c r="E106" s="70"/>
      <c r="F106" s="69"/>
      <c r="G106" s="24"/>
      <c r="H106" s="21"/>
      <c r="I106" s="21"/>
      <c r="J106" s="21"/>
      <c r="K106" s="21"/>
      <c r="L106" s="21"/>
      <c r="M106" s="21"/>
      <c r="N106" s="21"/>
      <c r="O106" s="22"/>
      <c r="P106" s="21"/>
      <c r="Q106" s="21"/>
      <c r="R106" s="22"/>
      <c r="S106" s="23"/>
      <c r="T106" s="13">
        <f t="shared" si="0"/>
        <v>0</v>
      </c>
      <c r="V106" s="6"/>
    </row>
    <row r="107" spans="1:22" ht="20.100000000000001" customHeight="1" x14ac:dyDescent="0.3">
      <c r="A107" s="7">
        <f t="shared" si="1"/>
        <v>29</v>
      </c>
      <c r="B107" s="77"/>
      <c r="C107" s="69"/>
      <c r="D107" s="69"/>
      <c r="E107" s="70"/>
      <c r="F107" s="69"/>
      <c r="G107" s="21"/>
      <c r="H107" s="21"/>
      <c r="I107" s="21"/>
      <c r="J107" s="21"/>
      <c r="K107" s="21"/>
      <c r="L107" s="21"/>
      <c r="M107" s="21"/>
      <c r="N107" s="21"/>
      <c r="O107" s="22"/>
      <c r="P107" s="21"/>
      <c r="Q107" s="21"/>
      <c r="R107" s="22"/>
      <c r="S107" s="23"/>
      <c r="T107" s="13">
        <f t="shared" si="0"/>
        <v>0</v>
      </c>
      <c r="U107" s="3"/>
      <c r="V107" s="3"/>
    </row>
    <row r="108" spans="1:22" ht="20.100000000000001" customHeight="1" x14ac:dyDescent="0.3">
      <c r="A108" s="8">
        <f t="shared" si="1"/>
        <v>30</v>
      </c>
      <c r="B108" s="78"/>
      <c r="C108" s="72"/>
      <c r="D108" s="72"/>
      <c r="E108" s="66"/>
      <c r="F108" s="72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6"/>
      <c r="T108" s="13">
        <f t="shared" si="0"/>
        <v>0</v>
      </c>
      <c r="U108" s="3"/>
      <c r="V108" s="3"/>
    </row>
    <row r="109" spans="1:22" s="12" customFormat="1" ht="20.100000000000001" customHeight="1" x14ac:dyDescent="0.3">
      <c r="A109" s="14"/>
      <c r="C109" s="14"/>
      <c r="D109" s="14"/>
      <c r="E109" s="14"/>
      <c r="F109" s="14"/>
      <c r="G109" s="13">
        <f>COUNTIF(G79:G108,"X")</f>
        <v>0</v>
      </c>
      <c r="H109" s="13">
        <f t="shared" ref="H109:S109" si="3">COUNTIF(H79:H108,"X")</f>
        <v>0</v>
      </c>
      <c r="I109" s="13">
        <f t="shared" si="3"/>
        <v>0</v>
      </c>
      <c r="J109" s="13">
        <f t="shared" si="3"/>
        <v>0</v>
      </c>
      <c r="K109" s="13">
        <f t="shared" si="3"/>
        <v>0</v>
      </c>
      <c r="L109" s="13">
        <f t="shared" si="3"/>
        <v>0</v>
      </c>
      <c r="M109" s="13">
        <f t="shared" ref="M109:O109" si="4">COUNTIF(M79:M108,"X")</f>
        <v>0</v>
      </c>
      <c r="N109" s="13">
        <f t="shared" si="4"/>
        <v>0</v>
      </c>
      <c r="O109" s="13">
        <f t="shared" si="4"/>
        <v>0</v>
      </c>
      <c r="P109" s="13">
        <f t="shared" si="3"/>
        <v>0</v>
      </c>
      <c r="Q109" s="13">
        <f t="shared" si="3"/>
        <v>0</v>
      </c>
      <c r="R109" s="13">
        <f t="shared" si="3"/>
        <v>0</v>
      </c>
      <c r="S109" s="13">
        <f t="shared" si="3"/>
        <v>0</v>
      </c>
      <c r="V109" s="14"/>
    </row>
    <row r="110" spans="1:22" ht="18" customHeight="1" x14ac:dyDescent="0.25"/>
    <row r="111" spans="1:22" ht="18" customHeight="1" x14ac:dyDescent="0.25"/>
  </sheetData>
  <sheetProtection sheet="1" objects="1" scenarios="1"/>
  <sortState ref="B79:F100">
    <sortCondition ref="C79:C100"/>
  </sortState>
  <dataConsolidate/>
  <mergeCells count="42">
    <mergeCell ref="G37:K37"/>
    <mergeCell ref="G38:K38"/>
    <mergeCell ref="G41:S44"/>
    <mergeCell ref="G56:H57"/>
    <mergeCell ref="D58:D59"/>
    <mergeCell ref="B58:B59"/>
    <mergeCell ref="C58:C59"/>
    <mergeCell ref="F56:F57"/>
    <mergeCell ref="G45:S51"/>
    <mergeCell ref="F58:F59"/>
    <mergeCell ref="A54:B55"/>
    <mergeCell ref="C54:C55"/>
    <mergeCell ref="A56:B57"/>
    <mergeCell ref="C56:C57"/>
    <mergeCell ref="A58:A59"/>
    <mergeCell ref="H70:L70"/>
    <mergeCell ref="O70:S70"/>
    <mergeCell ref="H62:S63"/>
    <mergeCell ref="E58:E59"/>
    <mergeCell ref="G58:H59"/>
    <mergeCell ref="A34:C35"/>
    <mergeCell ref="D34:E35"/>
    <mergeCell ref="A37:B38"/>
    <mergeCell ref="C37:E38"/>
    <mergeCell ref="A52:B53"/>
    <mergeCell ref="C52:C53"/>
    <mergeCell ref="B76:E77"/>
    <mergeCell ref="G77:S77"/>
    <mergeCell ref="C39:E39"/>
    <mergeCell ref="L37:S38"/>
    <mergeCell ref="A3:S3"/>
    <mergeCell ref="A75:S75"/>
    <mergeCell ref="C43:D43"/>
    <mergeCell ref="C41:D41"/>
    <mergeCell ref="C42:D42"/>
    <mergeCell ref="A30:C30"/>
    <mergeCell ref="A31:C31"/>
    <mergeCell ref="A32:C32"/>
    <mergeCell ref="A49:B50"/>
    <mergeCell ref="C49:C50"/>
    <mergeCell ref="C44:D45"/>
    <mergeCell ref="B44:B45"/>
  </mergeCells>
  <phoneticPr fontId="3" type="noConversion"/>
  <conditionalFormatting sqref="F56">
    <cfRule type="expression" dxfId="13" priority="3">
      <formula>$E$58="Sondervereinbarung"</formula>
    </cfRule>
    <cfRule type="expression" dxfId="12" priority="4">
      <formula>$E$58</formula>
    </cfRule>
  </conditionalFormatting>
  <conditionalFormatting sqref="C44">
    <cfRule type="expression" dxfId="11" priority="5">
      <formula>$E$58="Sondervereinbarung"</formula>
    </cfRule>
    <cfRule type="expression" dxfId="10" priority="6">
      <formula>$C$43="_nicht enthalten_"</formula>
    </cfRule>
  </conditionalFormatting>
  <dataValidations count="2">
    <dataValidation type="list" showInputMessage="1" showErrorMessage="1" sqref="C43:D43" xr:uid="{00000000-0002-0000-0000-000005000000}">
      <formula1>INDIRECT(C41)</formula1>
    </dataValidation>
    <dataValidation type="list" allowBlank="1" showInputMessage="1" showErrorMessage="1" sqref="C42" xr:uid="{00000000-0002-0000-0000-000001000000}">
      <formula1>#REF!</formula1>
    </dataValidation>
  </dataValidations>
  <pageMargins left="0.78740157480314998" right="0.78740157480314998" top="0.59055118110236204" bottom="0.59055118110236204" header="0.511811023622047" footer="0.511811023622047"/>
  <pageSetup paperSize="9" scale="65" fitToHeight="2" orientation="landscape" r:id="rId1"/>
  <headerFooter alignWithMargins="0"/>
  <rowBreaks count="1" manualBreakCount="1">
    <brk id="7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Monate!$B$1:$B$5</xm:f>
          </x14:formula1>
          <xm:sqref>C49</xm:sqref>
        </x14:dataValidation>
        <x14:dataValidation type="list" allowBlank="1" showInputMessage="1" showErrorMessage="1" xr:uid="{00000000-0002-0000-0000-000006000000}">
          <x14:formula1>
            <xm:f>Monate!$B$10:$G$10</xm:f>
          </x14:formula1>
          <xm:sqref>D50</xm:sqref>
        </x14:dataValidation>
        <x14:dataValidation type="list" allowBlank="1" showInputMessage="1" showErrorMessage="1" xr:uid="{00000000-0002-0000-0000-000003000000}">
          <x14:formula1>
            <xm:f>Stundensätze!$F$3:$F$3</xm:f>
          </x14:formula1>
          <xm:sqref>G62</xm:sqref>
        </x14:dataValidation>
        <x14:dataValidation type="list" allowBlank="1" showInputMessage="1" showErrorMessage="1" xr:uid="{00000000-0002-0000-0000-000004000000}">
          <x14:formula1>
            <xm:f>Stundensätze!$B$3:$B$12</xm:f>
          </x14:formula1>
          <xm:sqref>E58</xm:sqref>
        </x14:dataValidation>
        <x14:dataValidation type="list" showInputMessage="1" showErrorMessage="1" xr:uid="{E3550AD3-851D-4B4B-8A40-B578F3055E63}">
          <x14:formula1>
            <xm:f>'Abteilung- Sport-Tabelle'!$A$1:$J$1</xm:f>
          </x14:formula1>
          <xm:sqref>C41:D41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2"/>
  <sheetViews>
    <sheetView workbookViewId="0">
      <selection activeCell="B15" sqref="B15"/>
    </sheetView>
  </sheetViews>
  <sheetFormatPr baseColWidth="10" defaultRowHeight="13.2" x14ac:dyDescent="0.25"/>
  <cols>
    <col min="2" max="2" width="24.6640625" customWidth="1"/>
  </cols>
  <sheetData>
    <row r="2" spans="2:6" x14ac:dyDescent="0.25">
      <c r="B2" s="15" t="s">
        <v>21</v>
      </c>
    </row>
    <row r="3" spans="2:6" x14ac:dyDescent="0.25">
      <c r="B3" s="27" t="s">
        <v>143</v>
      </c>
      <c r="C3" s="29">
        <v>5</v>
      </c>
      <c r="F3" s="15" t="s">
        <v>4</v>
      </c>
    </row>
    <row r="4" spans="2:6" x14ac:dyDescent="0.25">
      <c r="B4" s="27" t="s">
        <v>144</v>
      </c>
      <c r="C4" s="29">
        <v>6.5</v>
      </c>
      <c r="F4" s="15"/>
    </row>
    <row r="5" spans="2:6" x14ac:dyDescent="0.25">
      <c r="B5" s="27" t="s">
        <v>145</v>
      </c>
      <c r="C5" s="29">
        <v>8</v>
      </c>
      <c r="F5" s="15"/>
    </row>
    <row r="6" spans="2:6" x14ac:dyDescent="0.25">
      <c r="B6" s="28" t="s">
        <v>26</v>
      </c>
      <c r="C6" s="29">
        <v>8</v>
      </c>
    </row>
    <row r="7" spans="2:6" x14ac:dyDescent="0.25">
      <c r="B7" s="28" t="s">
        <v>22</v>
      </c>
      <c r="C7" s="29">
        <v>12.5</v>
      </c>
    </row>
    <row r="8" spans="2:6" x14ac:dyDescent="0.25">
      <c r="B8" s="28" t="s">
        <v>23</v>
      </c>
      <c r="C8" s="29">
        <v>15</v>
      </c>
    </row>
    <row r="9" spans="2:6" x14ac:dyDescent="0.25">
      <c r="B9" s="28" t="s">
        <v>146</v>
      </c>
      <c r="C9" s="29">
        <v>18</v>
      </c>
    </row>
    <row r="10" spans="2:6" x14ac:dyDescent="0.25">
      <c r="B10" s="28" t="s">
        <v>24</v>
      </c>
      <c r="C10" s="29">
        <v>18</v>
      </c>
    </row>
    <row r="11" spans="2:6" x14ac:dyDescent="0.25">
      <c r="B11" s="28" t="s">
        <v>25</v>
      </c>
      <c r="C11" s="29"/>
    </row>
    <row r="12" spans="2:6" x14ac:dyDescent="0.25">
      <c r="B12" s="28" t="s">
        <v>74</v>
      </c>
      <c r="C12" s="29">
        <v>5</v>
      </c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0"/>
  <sheetViews>
    <sheetView workbookViewId="0">
      <selection activeCell="G10" sqref="G10"/>
    </sheetView>
  </sheetViews>
  <sheetFormatPr baseColWidth="10" defaultRowHeight="13.2" x14ac:dyDescent="0.25"/>
  <sheetData>
    <row r="1" spans="2:6" x14ac:dyDescent="0.25">
      <c r="B1" s="15" t="s">
        <v>90</v>
      </c>
    </row>
    <row r="2" spans="2:6" x14ac:dyDescent="0.25">
      <c r="B2" s="15" t="s">
        <v>28</v>
      </c>
      <c r="C2" s="15" t="s">
        <v>7</v>
      </c>
      <c r="D2" s="15" t="s">
        <v>8</v>
      </c>
      <c r="E2" s="15" t="s">
        <v>9</v>
      </c>
    </row>
    <row r="3" spans="2:6" x14ac:dyDescent="0.25">
      <c r="B3" s="15" t="s">
        <v>29</v>
      </c>
      <c r="C3" s="15" t="s">
        <v>10</v>
      </c>
      <c r="D3" s="15" t="s">
        <v>11</v>
      </c>
      <c r="E3" s="15" t="s">
        <v>12</v>
      </c>
    </row>
    <row r="4" spans="2:6" x14ac:dyDescent="0.25">
      <c r="B4" s="15" t="s">
        <v>30</v>
      </c>
      <c r="C4" s="15" t="s">
        <v>13</v>
      </c>
      <c r="D4" s="15" t="s">
        <v>14</v>
      </c>
      <c r="E4" s="15" t="s">
        <v>15</v>
      </c>
    </row>
    <row r="5" spans="2:6" x14ac:dyDescent="0.25">
      <c r="B5" s="15" t="s">
        <v>31</v>
      </c>
      <c r="C5" s="15" t="s">
        <v>16</v>
      </c>
      <c r="D5" s="15" t="s">
        <v>17</v>
      </c>
      <c r="E5" s="15" t="s">
        <v>18</v>
      </c>
    </row>
    <row r="9" spans="2:6" x14ac:dyDescent="0.25">
      <c r="B9" t="s">
        <v>98</v>
      </c>
    </row>
    <row r="10" spans="2:6" x14ac:dyDescent="0.25">
      <c r="B10">
        <v>2024</v>
      </c>
      <c r="C10">
        <v>2025</v>
      </c>
      <c r="D10">
        <v>2026</v>
      </c>
      <c r="E10">
        <v>2027</v>
      </c>
      <c r="F10">
        <v>2028</v>
      </c>
    </row>
  </sheetData>
  <sheetProtection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"/>
  <sheetViews>
    <sheetView workbookViewId="0">
      <selection activeCell="C3" sqref="C3"/>
    </sheetView>
  </sheetViews>
  <sheetFormatPr baseColWidth="10" defaultColWidth="11" defaultRowHeight="15.6" x14ac:dyDescent="0.3"/>
  <cols>
    <col min="1" max="2" width="11" style="30"/>
    <col min="3" max="3" width="25.6640625" style="30" customWidth="1"/>
    <col min="4" max="4" width="11" style="30"/>
    <col min="5" max="5" width="16.44140625" style="30" customWidth="1"/>
    <col min="6" max="6" width="14.33203125" style="30" customWidth="1"/>
    <col min="7" max="16384" width="11" style="30"/>
  </cols>
  <sheetData>
    <row r="1" spans="2:5" x14ac:dyDescent="0.3">
      <c r="B1" s="30">
        <v>0</v>
      </c>
      <c r="C1" s="30" t="s">
        <v>42</v>
      </c>
    </row>
    <row r="2" spans="2:5" x14ac:dyDescent="0.3">
      <c r="B2" s="30">
        <v>1</v>
      </c>
      <c r="C2" s="30" t="s">
        <v>41</v>
      </c>
      <c r="E2" s="30" t="s">
        <v>40</v>
      </c>
    </row>
    <row r="3" spans="2:5" x14ac:dyDescent="0.3">
      <c r="B3" s="30">
        <v>2</v>
      </c>
      <c r="C3" s="30" t="s">
        <v>39</v>
      </c>
      <c r="E3" s="30" t="s">
        <v>38</v>
      </c>
    </row>
    <row r="4" spans="2:5" x14ac:dyDescent="0.3">
      <c r="B4" s="30">
        <v>3</v>
      </c>
      <c r="C4" s="30" t="s">
        <v>37</v>
      </c>
      <c r="E4" s="30" t="s">
        <v>151</v>
      </c>
    </row>
    <row r="5" spans="2:5" x14ac:dyDescent="0.3">
      <c r="B5" s="30">
        <v>4</v>
      </c>
      <c r="C5" s="30" t="s">
        <v>36</v>
      </c>
      <c r="E5" s="30" t="s">
        <v>149</v>
      </c>
    </row>
    <row r="6" spans="2:5" x14ac:dyDescent="0.3">
      <c r="B6" s="30">
        <v>5</v>
      </c>
      <c r="C6" s="30" t="s">
        <v>35</v>
      </c>
      <c r="E6" s="30" t="s">
        <v>149</v>
      </c>
    </row>
    <row r="7" spans="2:5" x14ac:dyDescent="0.3">
      <c r="B7" s="30">
        <v>6</v>
      </c>
      <c r="C7" s="30" t="s">
        <v>34</v>
      </c>
      <c r="E7" s="30" t="s">
        <v>33</v>
      </c>
    </row>
    <row r="8" spans="2:5" x14ac:dyDescent="0.3">
      <c r="B8" s="30">
        <v>7</v>
      </c>
      <c r="C8" s="30" t="s">
        <v>147</v>
      </c>
      <c r="E8" s="30" t="s">
        <v>148</v>
      </c>
    </row>
    <row r="9" spans="2:5" x14ac:dyDescent="0.3">
      <c r="B9" s="30">
        <v>8</v>
      </c>
    </row>
    <row r="10" spans="2:5" x14ac:dyDescent="0.3">
      <c r="B10" s="30">
        <v>9</v>
      </c>
      <c r="C10" s="30" t="s">
        <v>32</v>
      </c>
    </row>
  </sheetData>
  <sheetProtection sheet="1" selectLockedCell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EB85-D9E6-4149-A0F4-0635040988C1}">
  <dimension ref="A1:J15"/>
  <sheetViews>
    <sheetView workbookViewId="0">
      <selection activeCell="F21" sqref="F21"/>
    </sheetView>
  </sheetViews>
  <sheetFormatPr baseColWidth="10" defaultRowHeight="13.2" x14ac:dyDescent="0.25"/>
  <cols>
    <col min="1" max="1" width="24.88671875" customWidth="1"/>
    <col min="2" max="2" width="17.44140625" customWidth="1"/>
    <col min="3" max="3" width="17.33203125" customWidth="1"/>
    <col min="4" max="4" width="20.44140625" customWidth="1"/>
    <col min="5" max="5" width="20.6640625" customWidth="1"/>
    <col min="6" max="6" width="21.109375" customWidth="1"/>
    <col min="7" max="7" width="16" customWidth="1"/>
    <col min="8" max="8" width="17.109375" customWidth="1"/>
    <col min="9" max="9" width="18" customWidth="1"/>
    <col min="10" max="10" width="24.88671875" customWidth="1"/>
  </cols>
  <sheetData>
    <row r="1" spans="1:10" x14ac:dyDescent="0.25">
      <c r="A1" s="81" t="s">
        <v>118</v>
      </c>
      <c r="B1" s="81" t="s">
        <v>119</v>
      </c>
      <c r="C1" s="81" t="s">
        <v>120</v>
      </c>
      <c r="D1" s="81" t="s">
        <v>165</v>
      </c>
      <c r="E1" s="81" t="s">
        <v>164</v>
      </c>
      <c r="F1" s="81" t="s">
        <v>124</v>
      </c>
      <c r="G1" s="81" t="s">
        <v>157</v>
      </c>
      <c r="H1" s="81" t="s">
        <v>121</v>
      </c>
      <c r="I1" s="81" t="s">
        <v>122</v>
      </c>
      <c r="J1" s="81" t="s">
        <v>123</v>
      </c>
    </row>
    <row r="2" spans="1:10" x14ac:dyDescent="0.25">
      <c r="A2" t="s">
        <v>91</v>
      </c>
      <c r="B2" t="s">
        <v>91</v>
      </c>
      <c r="C2" t="s">
        <v>91</v>
      </c>
      <c r="D2" t="s">
        <v>91</v>
      </c>
      <c r="E2" t="s">
        <v>91</v>
      </c>
      <c r="F2" t="s">
        <v>91</v>
      </c>
      <c r="G2" t="s">
        <v>91</v>
      </c>
      <c r="H2" t="s">
        <v>91</v>
      </c>
      <c r="I2" t="s">
        <v>91</v>
      </c>
      <c r="J2" t="s">
        <v>91</v>
      </c>
    </row>
    <row r="3" spans="1:10" x14ac:dyDescent="0.25">
      <c r="A3" t="s">
        <v>47</v>
      </c>
      <c r="B3" t="s">
        <v>153</v>
      </c>
      <c r="C3" t="s">
        <v>154</v>
      </c>
      <c r="D3" t="s">
        <v>112</v>
      </c>
      <c r="E3" s="15" t="s">
        <v>133</v>
      </c>
      <c r="F3" t="s">
        <v>59</v>
      </c>
      <c r="G3" t="s">
        <v>43</v>
      </c>
      <c r="H3" t="s">
        <v>156</v>
      </c>
      <c r="I3" t="s">
        <v>114</v>
      </c>
      <c r="J3" s="15" t="s">
        <v>140</v>
      </c>
    </row>
    <row r="4" spans="1:10" x14ac:dyDescent="0.25">
      <c r="A4" s="15" t="s">
        <v>132</v>
      </c>
      <c r="B4" t="s">
        <v>104</v>
      </c>
      <c r="D4" t="s">
        <v>108</v>
      </c>
      <c r="E4" t="s">
        <v>54</v>
      </c>
      <c r="F4" s="15" t="s">
        <v>158</v>
      </c>
      <c r="G4" t="s">
        <v>105</v>
      </c>
      <c r="H4" s="15" t="s">
        <v>136</v>
      </c>
      <c r="I4" t="s">
        <v>113</v>
      </c>
      <c r="J4" s="15" t="s">
        <v>139</v>
      </c>
    </row>
    <row r="5" spans="1:10" x14ac:dyDescent="0.25">
      <c r="A5" t="s">
        <v>48</v>
      </c>
      <c r="D5" t="s">
        <v>109</v>
      </c>
      <c r="E5" t="s">
        <v>55</v>
      </c>
      <c r="F5" s="15" t="s">
        <v>142</v>
      </c>
      <c r="G5" t="s">
        <v>106</v>
      </c>
      <c r="H5" t="s">
        <v>138</v>
      </c>
    </row>
    <row r="6" spans="1:10" x14ac:dyDescent="0.25">
      <c r="A6" t="s">
        <v>152</v>
      </c>
      <c r="D6" s="15" t="s">
        <v>134</v>
      </c>
      <c r="E6" t="s">
        <v>155</v>
      </c>
      <c r="F6" t="s">
        <v>49</v>
      </c>
      <c r="H6" s="15" t="s">
        <v>137</v>
      </c>
    </row>
    <row r="7" spans="1:10" x14ac:dyDescent="0.25">
      <c r="A7" t="s">
        <v>50</v>
      </c>
      <c r="D7" t="s">
        <v>110</v>
      </c>
      <c r="E7" t="s">
        <v>52</v>
      </c>
      <c r="F7" t="s">
        <v>107</v>
      </c>
    </row>
    <row r="8" spans="1:10" x14ac:dyDescent="0.25">
      <c r="A8" t="s">
        <v>51</v>
      </c>
      <c r="D8" t="s">
        <v>53</v>
      </c>
      <c r="E8" t="s">
        <v>111</v>
      </c>
      <c r="F8" t="s">
        <v>60</v>
      </c>
    </row>
    <row r="9" spans="1:10" x14ac:dyDescent="0.25">
      <c r="D9" s="15" t="s">
        <v>135</v>
      </c>
      <c r="E9" t="s">
        <v>71</v>
      </c>
      <c r="F9" s="15" t="s">
        <v>141</v>
      </c>
    </row>
    <row r="10" spans="1:10" x14ac:dyDescent="0.25">
      <c r="D10" s="15" t="s">
        <v>58</v>
      </c>
      <c r="E10" t="s">
        <v>95</v>
      </c>
      <c r="F10" s="15" t="s">
        <v>150</v>
      </c>
    </row>
    <row r="11" spans="1:10" x14ac:dyDescent="0.25">
      <c r="E11" t="s">
        <v>70</v>
      </c>
      <c r="F11" t="s">
        <v>61</v>
      </c>
    </row>
    <row r="12" spans="1:10" x14ac:dyDescent="0.25">
      <c r="D12" s="15"/>
      <c r="E12" t="s">
        <v>56</v>
      </c>
      <c r="F12" t="s">
        <v>62</v>
      </c>
    </row>
    <row r="13" spans="1:10" x14ac:dyDescent="0.25">
      <c r="D13" s="15"/>
      <c r="E13" t="s">
        <v>57</v>
      </c>
    </row>
    <row r="14" spans="1:10" x14ac:dyDescent="0.25">
      <c r="D14" s="15"/>
      <c r="E14" t="s">
        <v>73</v>
      </c>
    </row>
    <row r="15" spans="1:10" x14ac:dyDescent="0.25">
      <c r="E15" t="s">
        <v>72</v>
      </c>
    </row>
  </sheetData>
  <sheetProtection sheet="1" objects="1" scenarios="1"/>
  <pageMargins left="0.7" right="0.7" top="0.78740157499999996" bottom="0.78740157499999996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Abrechnung + Anwesenheitsliste</vt:lpstr>
      <vt:lpstr>Stundensätze</vt:lpstr>
      <vt:lpstr>Monate</vt:lpstr>
      <vt:lpstr>Abteilungstabelle</vt:lpstr>
      <vt:lpstr>Abteilung- Sport-Tabelle</vt:lpstr>
      <vt:lpstr>'Abrechnung + Anwesenheitsliste'!Druckbereich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Reineke-Preussner</dc:creator>
  <cp:lastModifiedBy>PC Franz</cp:lastModifiedBy>
  <cp:lastPrinted>2019-01-08T17:12:10Z</cp:lastPrinted>
  <dcterms:created xsi:type="dcterms:W3CDTF">2006-09-27T09:02:44Z</dcterms:created>
  <dcterms:modified xsi:type="dcterms:W3CDTF">2024-11-13T16:35:26Z</dcterms:modified>
</cp:coreProperties>
</file>